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250" tabRatio="887" firstSheet="44" activeTab="50"/>
  </bookViews>
  <sheets>
    <sheet name="1.자동차등록 " sheetId="1" r:id="rId1"/>
    <sheet name="2.업종별운수업체" sheetId="2" r:id="rId2"/>
    <sheet name="3.영업용자동차 업종별 수송" sheetId="3" r:id="rId3"/>
    <sheet name="4.천연가스버스현황" sheetId="4" r:id="rId4"/>
    <sheet name="5.자전거도로현황" sheetId="5" r:id="rId5"/>
    <sheet name="6.주차장  " sheetId="6" r:id="rId6"/>
    <sheet name="7.항공수송" sheetId="7" r:id="rId7"/>
    <sheet name="8.정기항공노선(1)대한항공" sheetId="8" r:id="rId8"/>
    <sheet name="8.정기항공노선(2)아시아나항공" sheetId="9" r:id="rId9"/>
    <sheet name="8.정기항공노선(3)제주항공" sheetId="10" r:id="rId10"/>
    <sheet name="8.정기항공노선(4)에어부산" sheetId="11" r:id="rId11"/>
    <sheet name="8.정기항공노선(5)진에어" sheetId="12" r:id="rId12"/>
    <sheet name="8.정기항공노선(6)이스타항공" sheetId="13" r:id="rId13"/>
    <sheet name="8.정기항공노선(7)티웨이항공" sheetId="14" r:id="rId14"/>
    <sheet name="9.항공노선별수송(1)대한항공" sheetId="15" r:id="rId15"/>
    <sheet name="9.항공노선별수송(2)아시아나항공" sheetId="16" r:id="rId16"/>
    <sheet name="9.항공노선별수송(3)제주항공" sheetId="17" r:id="rId17"/>
    <sheet name="9.항공노선별수송(4)에어부산" sheetId="18" r:id="rId18"/>
    <sheet name="9.항공노선별수송(5)진에어" sheetId="19" r:id="rId19"/>
    <sheet name="9.항공노선별수송(6)이스타항공" sheetId="20" r:id="rId20"/>
    <sheet name="9.항공노선별수송(7)티웨이항공" sheetId="21" r:id="rId21"/>
    <sheet name="10.선박등록" sheetId="22" r:id="rId22"/>
    <sheet name="11.여객선수송" sheetId="23" r:id="rId23"/>
    <sheet name="12.정기여객선수송(1)" sheetId="24" r:id="rId24"/>
    <sheet name="12.정기여객선수송(2)" sheetId="25" r:id="rId25"/>
    <sheet name="12.정기여객선수송(3)" sheetId="26" r:id="rId26"/>
    <sheet name="12.정기여객선수송(4)" sheetId="27" r:id="rId27"/>
    <sheet name="12.정기여객선수송(5)" sheetId="28" r:id="rId28"/>
    <sheet name="13.정기여객선취항 " sheetId="29" r:id="rId29"/>
    <sheet name="14.해운화물수송" sheetId="30" r:id="rId30"/>
    <sheet name="14.해운화물수송(월별)" sheetId="31" r:id="rId31"/>
    <sheet name="14-1.제주항" sheetId="32" r:id="rId32"/>
    <sheet name="14-2.서귀포항" sheetId="33" r:id="rId33"/>
    <sheet name="14-3.애월항" sheetId="34" r:id="rId34"/>
    <sheet name="14-4.한림항" sheetId="35" r:id="rId35"/>
    <sheet name="14-5.성산포항" sheetId="36" r:id="rId36"/>
    <sheet name="14-6.화순항" sheetId="37" r:id="rId37"/>
    <sheet name="15.항로표지 시설  " sheetId="38" r:id="rId38"/>
    <sheet name="16.관광사업체등록" sheetId="39" r:id="rId39"/>
    <sheet name="17.주요관광지방문객수 " sheetId="40" r:id="rId40"/>
    <sheet name="18.국적별외국인방문객" sheetId="41" r:id="rId41"/>
    <sheet name="19.교통수단및여행형태별 방문객 " sheetId="42" r:id="rId42"/>
    <sheet name="20.지정(법정)관광지 현황 및 방문객수" sheetId="43" r:id="rId43"/>
    <sheet name="21.관광지별관광인원및관람료수입 " sheetId="44" r:id="rId44"/>
    <sheet name="22.관광지 지정 " sheetId="45" r:id="rId45"/>
    <sheet name="23.해수욕장이용" sheetId="46" r:id="rId46"/>
    <sheet name="24.관광호텔등록 " sheetId="47" r:id="rId47"/>
    <sheet name="25.우편시설 " sheetId="48" r:id="rId48"/>
    <sheet name="26.우편물취급 " sheetId="49" r:id="rId49"/>
    <sheet name="27.우편요금수입 " sheetId="50" r:id="rId50"/>
    <sheet name="28.통신선로시설" sheetId="51" r:id="rId51"/>
    <sheet name="--------" sheetId="52" state="veryHidden" r:id="rId52"/>
    <sheet name="VXXXXXXX" sheetId="53" state="veryHidden" r:id="rId53"/>
  </sheets>
  <definedNames>
    <definedName name="_xlnm.Print_Area" localSheetId="0">'1.자동차등록 '!$A$1:$Y$13</definedName>
    <definedName name="_xlnm.Print_Area" localSheetId="22">'11.여객선수송'!$A$1:$H$14</definedName>
    <definedName name="_xlnm.Print_Area" localSheetId="23">'12.정기여객선수송(1)'!$A$1:$P$27</definedName>
    <definedName name="_xlnm.Print_Area" localSheetId="24">'12.정기여객선수송(2)'!$A$1:$P$26</definedName>
    <definedName name="_xlnm.Print_Area" localSheetId="29">'14.해운화물수송'!$A$1:$S$21</definedName>
    <definedName name="_xlnm.Print_Area" localSheetId="37">'15.항로표지 시설  '!$A$1:$N$12</definedName>
    <definedName name="_xlnm.Print_Area" localSheetId="38">'16.관광사업체등록'!$A$1:$P$23</definedName>
    <definedName name="_xlnm.Print_Area" localSheetId="39">'17.주요관광지방문객수 '!$A$1:$M$26</definedName>
    <definedName name="_xlnm.Print_Area" localSheetId="41">'19.교통수단및여행형태별 방문객 '!$A$1:$G$25</definedName>
    <definedName name="_xlnm.Print_Area" localSheetId="1">'2.업종별운수업체'!$A$1:$N$11</definedName>
    <definedName name="_xlnm.Print_Area" localSheetId="42">'20.지정(법정)관광지 현황 및 방문객수'!$A$1:$H$23</definedName>
    <definedName name="_xlnm.Print_Area" localSheetId="44">'22.관광지 지정 '!$A$1:$F$24</definedName>
    <definedName name="_xlnm.Print_Area" localSheetId="46">'24.관광호텔등록 '!$A$1:$P$22</definedName>
    <definedName name="_xlnm.Print_Area" localSheetId="47">'25.우편시설 '!$A$1:$K$21</definedName>
    <definedName name="_xlnm.Print_Area" localSheetId="48">'26.우편물취급 '!$A$1:$R$17</definedName>
    <definedName name="_xlnm.Print_Area" localSheetId="3">'4.천연가스버스현황'!$A$1:$R$11</definedName>
    <definedName name="_xlnm.Print_Area" localSheetId="4">'5.자전거도로현황'!$A$1:$R$11</definedName>
    <definedName name="_xlnm.Print_Area" localSheetId="5">'6.주차장  '!$A$1:$N$12</definedName>
    <definedName name="_xlnm.Print_Area" localSheetId="6">'7.항공수송'!$A$1:$N$39</definedName>
    <definedName name="_xlnm.Print_Area" localSheetId="7">'8.정기항공노선(1)대한항공'!$A$1:$J$45</definedName>
    <definedName name="_xlnm.Print_Area" localSheetId="12">'8.정기항공노선(6)이스타항공'!$A$1:$J$18</definedName>
    <definedName name="_xlnm.Print_Area" localSheetId="13">'8.정기항공노선(7)티웨이항공'!$A$1:$J$15</definedName>
    <definedName name="_xlnm.Print_Area" localSheetId="14">'9.항공노선별수송(1)대한항공'!$A$1:$J$58</definedName>
    <definedName name="_xlnm.Print_Area" localSheetId="15">'9.항공노선별수송(2)아시아나항공'!$A$1:$J$48</definedName>
    <definedName name="_xlnm.Print_Area" localSheetId="16">'9.항공노선별수송(3)제주항공'!$A$1:$J$22</definedName>
    <definedName name="_xlnm.Print_Area" localSheetId="17">'9.항공노선별수송(4)에어부산'!$A$1:$E$18</definedName>
    <definedName name="_xlnm.Print_Area" localSheetId="18">'9.항공노선별수송(5)진에어'!$A$1:$K$28</definedName>
    <definedName name="_xlnm.Print_Area" localSheetId="19">'9.항공노선별수송(6)이스타항공'!$A$1:$J$26</definedName>
    <definedName name="_xlnm.Print_Area" localSheetId="20">'9.항공노선별수송(7)티웨이항공'!$A$1:$E$17</definedName>
  </definedNames>
  <calcPr fullCalcOnLoad="1"/>
</workbook>
</file>

<file path=xl/sharedStrings.xml><?xml version="1.0" encoding="utf-8"?>
<sst xmlns="http://schemas.openxmlformats.org/spreadsheetml/2006/main" count="5754" uniqueCount="1569">
  <si>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</si>
  <si>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</si>
  <si>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</si>
  <si>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</si>
  <si>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</si>
  <si>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</si>
  <si>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Volume of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</si>
  <si>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</si>
  <si>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</si>
  <si>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</si>
  <si>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</si>
  <si>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</si>
  <si>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t xml:space="preserve"> 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</si>
  <si>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</si>
  <si>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</si>
  <si>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Jinju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</si>
  <si>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</si>
  <si>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</si>
  <si>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r>
      <t>Seoul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</si>
  <si>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</si>
  <si>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</si>
  <si>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</si>
  <si>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</si>
  <si>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</si>
  <si>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</si>
  <si>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Jinju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</si>
  <si>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</si>
  <si>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</si>
  <si>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       (Unit : number, person, ton)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</si>
  <si>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Fukuoka</t>
    </r>
  </si>
  <si>
    <r>
      <t>Fukuoka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</si>
  <si>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Muan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</si>
  <si>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Jinju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</si>
  <si>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Pohang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</si>
  <si>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</si>
  <si>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t>Seoul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</si>
  <si>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</si>
  <si>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</si>
  <si>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Muan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</si>
  <si>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Jinju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</si>
  <si>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Pohang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</si>
  <si>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 xml:space="preserve">12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</si>
  <si>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</si>
  <si>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</si>
  <si>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 xml:space="preserve"> 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</si>
  <si>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</si>
  <si>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</si>
  <si>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r>
      <t xml:space="preserve">1 </t>
    </r>
    <r>
      <rPr>
        <sz val="10"/>
        <color indexed="8"/>
        <rFont val="굴림"/>
        <family val="3"/>
      </rPr>
      <t>월</t>
    </r>
  </si>
  <si>
    <r>
      <t xml:space="preserve">2 </t>
    </r>
    <r>
      <rPr>
        <sz val="10"/>
        <color indexed="8"/>
        <rFont val="굴림"/>
        <family val="3"/>
      </rPr>
      <t>월</t>
    </r>
  </si>
  <si>
    <r>
      <t xml:space="preserve">3 </t>
    </r>
    <r>
      <rPr>
        <sz val="10"/>
        <color indexed="8"/>
        <rFont val="굴림"/>
        <family val="3"/>
      </rPr>
      <t>월</t>
    </r>
  </si>
  <si>
    <r>
      <t xml:space="preserve">4 </t>
    </r>
    <r>
      <rPr>
        <sz val="10"/>
        <color indexed="8"/>
        <rFont val="굴림"/>
        <family val="3"/>
      </rPr>
      <t>월</t>
    </r>
  </si>
  <si>
    <r>
      <t xml:space="preserve">5 </t>
    </r>
    <r>
      <rPr>
        <sz val="10"/>
        <color indexed="8"/>
        <rFont val="굴림"/>
        <family val="3"/>
      </rPr>
      <t>월</t>
    </r>
  </si>
  <si>
    <r>
      <t xml:space="preserve">6 </t>
    </r>
    <r>
      <rPr>
        <sz val="10"/>
        <color indexed="8"/>
        <rFont val="굴림"/>
        <family val="3"/>
      </rPr>
      <t>월</t>
    </r>
  </si>
  <si>
    <r>
      <t xml:space="preserve">7 </t>
    </r>
    <r>
      <rPr>
        <sz val="10"/>
        <color indexed="8"/>
        <rFont val="굴림"/>
        <family val="3"/>
      </rPr>
      <t>월</t>
    </r>
  </si>
  <si>
    <r>
      <t xml:space="preserve">8 </t>
    </r>
    <r>
      <rPr>
        <sz val="10"/>
        <color indexed="8"/>
        <rFont val="굴림"/>
        <family val="3"/>
      </rPr>
      <t>월</t>
    </r>
  </si>
  <si>
    <r>
      <t xml:space="preserve">9 </t>
    </r>
    <r>
      <rPr>
        <sz val="10"/>
        <color indexed="8"/>
        <rFont val="굴림"/>
        <family val="3"/>
      </rPr>
      <t>월</t>
    </r>
  </si>
  <si>
    <r>
      <t xml:space="preserve">10 </t>
    </r>
    <r>
      <rPr>
        <sz val="10"/>
        <color indexed="8"/>
        <rFont val="굴림"/>
        <family val="3"/>
      </rPr>
      <t>월</t>
    </r>
  </si>
  <si>
    <r>
      <t xml:space="preserve">11 </t>
    </r>
    <r>
      <rPr>
        <sz val="10"/>
        <color indexed="8"/>
        <rFont val="굴림"/>
        <family val="3"/>
      </rPr>
      <t>월</t>
    </r>
  </si>
  <si>
    <r>
      <t xml:space="preserve">12 </t>
    </r>
    <r>
      <rPr>
        <sz val="10"/>
        <color indexed="8"/>
        <rFont val="굴림"/>
        <family val="3"/>
      </rPr>
      <t>월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</si>
  <si>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</si>
  <si>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Pyeongtaek  </t>
    </r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</si>
  <si>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</si>
  <si>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t>12:00
17:50</t>
  </si>
  <si>
    <t>10:40
16:40</t>
  </si>
  <si>
    <t>09:00
14:00</t>
  </si>
  <si>
    <t>09:40
14:40</t>
  </si>
  <si>
    <r>
      <t>21</t>
    </r>
    <r>
      <rPr>
        <sz val="10"/>
        <rFont val="돋움"/>
        <family val="3"/>
      </rPr>
      <t xml:space="preserve">삼영호
</t>
    </r>
    <r>
      <rPr>
        <sz val="10"/>
        <rFont val="Arial"/>
        <family val="2"/>
      </rPr>
      <t>21 Sam Yeong</t>
    </r>
  </si>
  <si>
    <t>11:00
16:00</t>
  </si>
  <si>
    <t>12:30
17:30</t>
  </si>
  <si>
    <t>10. 3</t>
  </si>
  <si>
    <t>10:00
12:00
14:00
15:00</t>
  </si>
  <si>
    <t>11:00
13:00
15:00
16:00</t>
  </si>
  <si>
    <r>
      <t xml:space="preserve">14.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Tonnage Carried by Vessel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</si>
  <si>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</si>
  <si>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</si>
  <si>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</si>
  <si>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</si>
  <si>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</si>
  <si>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</si>
  <si>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</si>
  <si>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</si>
  <si>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</si>
  <si>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</si>
  <si>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</si>
  <si>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</si>
  <si>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</si>
  <si>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</si>
  <si>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</si>
  <si>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모  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</si>
  <si>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</si>
  <si>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채  소</t>
  </si>
  <si>
    <t>going</t>
  </si>
  <si>
    <t>Coastal</t>
  </si>
  <si>
    <t>Oils and</t>
  </si>
  <si>
    <t>Iron</t>
  </si>
  <si>
    <t xml:space="preserve"> Total</t>
  </si>
  <si>
    <t>freight</t>
  </si>
  <si>
    <t>Grain</t>
  </si>
  <si>
    <t>Oil</t>
  </si>
  <si>
    <t>fats</t>
  </si>
  <si>
    <t>Fertilizer</t>
  </si>
  <si>
    <t>Cement</t>
  </si>
  <si>
    <t>Anthracite</t>
  </si>
  <si>
    <t>bituminous</t>
  </si>
  <si>
    <t>Timber</t>
  </si>
  <si>
    <t>Fresh fish</t>
  </si>
  <si>
    <t>Sand</t>
  </si>
  <si>
    <t>material</t>
  </si>
  <si>
    <t>Vegetables</t>
  </si>
  <si>
    <t>Jeju</t>
  </si>
  <si>
    <t>Seogwipo</t>
  </si>
  <si>
    <t>Aewol</t>
  </si>
  <si>
    <t>Hallim</t>
  </si>
  <si>
    <t>Seongsanpo</t>
  </si>
  <si>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</si>
  <si>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t>Hwasun</t>
  </si>
  <si>
    <r>
      <t xml:space="preserve">14.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Tonnage Carried by Vessel(Cont'd)</t>
    </r>
  </si>
  <si>
    <t>애월항</t>
  </si>
  <si>
    <t>-</t>
  </si>
  <si>
    <t>호    텔    업</t>
  </si>
  <si>
    <t>휴양콘도
미니엄업
Condo-
minium</t>
  </si>
  <si>
    <t>국제회의업
Organizing International
 Meeting</t>
  </si>
  <si>
    <t>유원시설업
Recreational Facilities</t>
  </si>
  <si>
    <t>관광편의시설업
Tourist convenience facilities</t>
  </si>
  <si>
    <t xml:space="preserve">관광
궤도업 
</t>
  </si>
  <si>
    <r>
      <t xml:space="preserve">  17.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</t>
    </r>
  </si>
  <si>
    <r>
      <rPr>
        <b/>
        <sz val="17"/>
        <rFont val="Arial"/>
        <family val="2"/>
      </rPr>
      <t>20</t>
    </r>
    <r>
      <rPr>
        <b/>
        <sz val="17"/>
        <rFont val="Arial"/>
        <family val="2"/>
      </rPr>
      <t xml:space="preserve">. </t>
    </r>
    <r>
      <rPr>
        <b/>
        <sz val="17"/>
        <rFont val="돋움"/>
        <family val="3"/>
      </rPr>
      <t xml:space="preserve">지정(법정) 관광지 현황 및 방문객수 </t>
    </r>
    <r>
      <rPr>
        <b/>
        <sz val="17"/>
        <rFont val="Arial"/>
        <family val="2"/>
      </rPr>
      <t xml:space="preserve"> Designation of tourist  spot and Visitors </t>
    </r>
  </si>
  <si>
    <r>
      <t>16</t>
    </r>
    <r>
      <rPr>
        <b/>
        <sz val="10"/>
        <rFont val="돋움"/>
        <family val="3"/>
      </rPr>
      <t>개소</t>
    </r>
  </si>
  <si>
    <t>1987.01.13
1989. 8. 1</t>
  </si>
  <si>
    <t>(Unit :  person,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</si>
  <si>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</si>
  <si>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 xml:space="preserve">22.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</si>
  <si>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t xml:space="preserve">Date of </t>
  </si>
  <si>
    <t>Characteristics</t>
  </si>
  <si>
    <t>designation</t>
  </si>
  <si>
    <t>Jeju stone park tourist spot</t>
  </si>
  <si>
    <t>1987.01.13
1989. 08. 01</t>
  </si>
  <si>
    <r>
      <t xml:space="preserve">               23. </t>
    </r>
    <r>
      <rPr>
        <b/>
        <sz val="18"/>
        <rFont val="굴림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</si>
  <si>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t>Sand beaches</t>
  </si>
  <si>
    <t>Facilities</t>
  </si>
  <si>
    <t>해수욕장별</t>
  </si>
  <si>
    <t>탈의장</t>
  </si>
  <si>
    <t>샤워장</t>
  </si>
  <si>
    <t>뜀대</t>
  </si>
  <si>
    <t>망루대</t>
  </si>
  <si>
    <t>공동수도</t>
  </si>
  <si>
    <t>Sea Bathing</t>
  </si>
  <si>
    <t>Grand area</t>
  </si>
  <si>
    <t>(m)
Length</t>
  </si>
  <si>
    <t>Dressing
rooms</t>
  </si>
  <si>
    <t>Shower rooms</t>
  </si>
  <si>
    <t>Toilet</t>
  </si>
  <si>
    <t>Diving
stand</t>
  </si>
  <si>
    <t>observatory</t>
  </si>
  <si>
    <t>Water
supply</t>
  </si>
  <si>
    <t>visitors</t>
  </si>
  <si>
    <t>이호테우해변</t>
  </si>
  <si>
    <t>(Unit : 1,000 letters)</t>
  </si>
  <si>
    <t>Jeju Mail Center</t>
  </si>
  <si>
    <t>(Unit : 1,000 won)</t>
  </si>
  <si>
    <t>2 0 0 8</t>
  </si>
  <si>
    <t>2 0 0 9</t>
  </si>
  <si>
    <t>2 0 1 0</t>
  </si>
  <si>
    <t>2 0 1 1</t>
  </si>
  <si>
    <t>2 0 1 1</t>
  </si>
  <si>
    <t>2 0 1 2</t>
  </si>
  <si>
    <t>2 0 1 2</t>
  </si>
  <si>
    <t>2 0 1 2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</si>
  <si>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</si>
  <si>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</si>
  <si>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</si>
  <si>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</si>
  <si>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</si>
  <si>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</si>
  <si>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</si>
  <si>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</si>
  <si>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</si>
  <si>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</si>
  <si>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</si>
  <si>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</si>
  <si>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수송량</t>
    </r>
  </si>
  <si>
    <t xml:space="preserve"> 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</si>
  <si>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</si>
  <si>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</si>
  <si>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</si>
  <si>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</si>
  <si>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</si>
  <si>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</si>
  <si>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</si>
  <si>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</si>
  <si>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</si>
  <si>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</si>
  <si>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</si>
  <si>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</si>
  <si>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</si>
  <si>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</si>
  <si>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</si>
  <si>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</si>
  <si>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</si>
  <si>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</si>
  <si>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</si>
  <si>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</si>
  <si>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</si>
  <si>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</si>
  <si>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</si>
  <si>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</si>
  <si>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 xml:space="preserve">5. </t>
    </r>
    <r>
      <rPr>
        <b/>
        <sz val="18"/>
        <rFont val="HY중고딕"/>
        <family val="1"/>
      </rPr>
      <t>자전거도로현황</t>
    </r>
    <r>
      <rPr>
        <b/>
        <sz val="18"/>
        <rFont val="Arial"/>
        <family val="2"/>
      </rPr>
      <t xml:space="preserve">              Bicycle Paths</t>
    </r>
  </si>
  <si>
    <t>2 0 1 2</t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</si>
  <si>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International Lines</t>
    </r>
  </si>
  <si>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Total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</si>
  <si>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</si>
  <si>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돋움"/>
        <family val="3"/>
      </rPr>
      <t>노선별</t>
    </r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</si>
  <si>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선</t>
    </r>
  </si>
  <si>
    <r>
      <t xml:space="preserve"> </t>
    </r>
    <r>
      <rPr>
        <sz val="10"/>
        <rFont val="굴림"/>
        <family val="3"/>
      </rPr>
      <t>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포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</si>
  <si>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</si>
  <si>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</si>
  <si>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</si>
  <si>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</si>
  <si>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</si>
  <si>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</si>
  <si>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천</t>
    </r>
  </si>
  <si>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</si>
  <si>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</si>
  <si>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괌</t>
    </r>
  </si>
  <si>
    <t>11.12.25</t>
  </si>
  <si>
    <t>Guam</t>
  </si>
  <si>
    <r>
      <rPr>
        <sz val="10"/>
        <rFont val="돋움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카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</si>
  <si>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</si>
  <si>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야</t>
    </r>
  </si>
  <si>
    <t>Beijing</t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</si>
  <si>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천</t>
    </r>
  </si>
  <si>
    <t>12. 03. 25</t>
  </si>
  <si>
    <t>Incheon</t>
  </si>
  <si>
    <r>
      <rPr>
        <sz val="10"/>
        <rFont val="굴림"/>
        <family val="3"/>
      </rPr>
      <t>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해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</si>
  <si>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    </t>
    </r>
  </si>
  <si>
    <r>
      <t xml:space="preserve"> </t>
    </r>
    <r>
      <rPr>
        <sz val="10"/>
        <rFont val="돋움"/>
        <family val="3"/>
      </rPr>
      <t>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</si>
  <si>
    <r>
      <t xml:space="preserve"> 65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</si>
  <si>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돋움"/>
        <family val="3"/>
      </rPr>
      <t>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</si>
  <si>
    <r>
      <t xml:space="preserve"> 55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</si>
  <si>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</si>
  <si>
    <r>
      <t xml:space="preserve"> 60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</t>
    </r>
  </si>
  <si>
    <r>
      <rPr>
        <sz val="10"/>
        <rFont val="돋움"/>
        <family val="3"/>
      </rPr>
      <t>오사카</t>
    </r>
  </si>
  <si>
    <r>
      <t>55</t>
    </r>
    <r>
      <rPr>
        <sz val="10"/>
        <rFont val="돋움"/>
        <family val="3"/>
      </rPr>
      <t>분</t>
    </r>
  </si>
  <si>
    <r>
      <rPr>
        <sz val="10"/>
        <rFont val="돋움"/>
        <family val="3"/>
      </rPr>
      <t>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</si>
  <si>
    <r>
      <t>65</t>
    </r>
    <r>
      <rPr>
        <sz val="10"/>
        <rFont val="돋움"/>
        <family val="3"/>
      </rPr>
      <t>분</t>
    </r>
  </si>
  <si>
    <r>
      <rPr>
        <sz val="10"/>
        <rFont val="굴림"/>
        <family val="3"/>
      </rPr>
      <t>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</si>
  <si>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130</t>
    </r>
    <r>
      <rPr>
        <sz val="10"/>
        <rFont val="돋움"/>
        <family val="3"/>
      </rPr>
      <t>분</t>
    </r>
  </si>
  <si>
    <r>
      <t>120</t>
    </r>
    <r>
      <rPr>
        <sz val="10"/>
        <rFont val="돋움"/>
        <family val="3"/>
      </rPr>
      <t>분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</si>
  <si>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북</t>
    </r>
  </si>
  <si>
    <r>
      <t>70</t>
    </r>
    <r>
      <rPr>
        <sz val="10"/>
        <rFont val="돋움"/>
        <family val="3"/>
      </rPr>
      <t>분</t>
    </r>
  </si>
  <si>
    <t>12.6.6</t>
  </si>
  <si>
    <t>Taipai</t>
  </si>
  <si>
    <r>
      <rPr>
        <sz val="10"/>
        <rFont val="돋움"/>
        <family val="3"/>
      </rPr>
      <t>노선별</t>
    </r>
  </si>
  <si>
    <r>
      <rPr>
        <b/>
        <sz val="10"/>
        <color indexed="8"/>
        <rFont val="굴림"/>
        <family val="3"/>
      </rPr>
      <t>국</t>
    </r>
    <r>
      <rPr>
        <b/>
        <sz val="10"/>
        <color indexed="8"/>
        <rFont val="Arial"/>
        <family val="2"/>
      </rPr>
      <t xml:space="preserve">     </t>
    </r>
    <r>
      <rPr>
        <b/>
        <sz val="10"/>
        <color indexed="8"/>
        <rFont val="굴림"/>
        <family val="3"/>
      </rPr>
      <t>내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선</t>
    </r>
  </si>
  <si>
    <r>
      <t xml:space="preserve"> </t>
    </r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</si>
  <si>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</si>
  <si>
    <r>
      <t xml:space="preserve">     9.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Transportation by Airline Routes</t>
    </r>
  </si>
  <si>
    <r>
      <rPr>
        <sz val="10"/>
        <rFont val="굴림"/>
        <family val="3"/>
      </rPr>
      <t>제주→김포</t>
    </r>
  </si>
  <si>
    <r>
      <rPr>
        <sz val="10"/>
        <rFont val="굴림"/>
        <family val="3"/>
      </rPr>
      <t>제주→나고야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</si>
  <si>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Nagoya</t>
    </r>
  </si>
  <si>
    <r>
      <rPr>
        <sz val="10"/>
        <rFont val="굴림"/>
        <family val="3"/>
      </rPr>
      <t>제주→김해</t>
    </r>
  </si>
  <si>
    <r>
      <rPr>
        <sz val="10"/>
        <rFont val="굴림"/>
        <family val="3"/>
      </rPr>
      <t>제주→동경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</si>
  <si>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Tokyo</t>
    </r>
  </si>
  <si>
    <r>
      <rPr>
        <sz val="10"/>
        <rFont val="굴림"/>
        <family val="3"/>
      </rPr>
      <t>제주→대구</t>
    </r>
  </si>
  <si>
    <r>
      <rPr>
        <sz val="10"/>
        <rFont val="굴림"/>
        <family val="3"/>
      </rPr>
      <t>제주→오사카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</si>
  <si>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Osaka</t>
    </r>
  </si>
  <si>
    <r>
      <rPr>
        <sz val="10"/>
        <rFont val="굴림"/>
        <family val="3"/>
      </rPr>
      <t>제주→광주</t>
    </r>
  </si>
  <si>
    <r>
      <rPr>
        <sz val="10"/>
        <rFont val="굴림"/>
        <family val="3"/>
      </rPr>
      <t>제주→북경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</si>
  <si>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Beiging</t>
    </r>
  </si>
  <si>
    <r>
      <rPr>
        <sz val="10"/>
        <rFont val="굴림"/>
        <family val="3"/>
      </rPr>
      <t>제주→청주</t>
    </r>
  </si>
  <si>
    <r>
      <rPr>
        <sz val="10"/>
        <rFont val="굴림"/>
        <family val="3"/>
      </rPr>
      <t>제주→울산</t>
    </r>
  </si>
  <si>
    <r>
      <rPr>
        <sz val="10"/>
        <rFont val="굴림"/>
        <family val="3"/>
      </rPr>
      <t>나고야→제주</t>
    </r>
  </si>
  <si>
    <r>
      <t>Nagoya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</si>
  <si>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제주→여수</t>
    </r>
  </si>
  <si>
    <r>
      <rPr>
        <sz val="10"/>
        <rFont val="굴림"/>
        <family val="3"/>
      </rPr>
      <t>동경→제주</t>
    </r>
  </si>
  <si>
    <r>
      <t>Tokyo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</si>
  <si>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제주→사천</t>
    </r>
  </si>
  <si>
    <r>
      <rPr>
        <sz val="10"/>
        <rFont val="굴림"/>
        <family val="3"/>
      </rPr>
      <t>오사카→제주</t>
    </r>
  </si>
  <si>
    <r>
      <t>Osaka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</si>
  <si>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제주→군산</t>
    </r>
  </si>
  <si>
    <r>
      <rPr>
        <sz val="10"/>
        <rFont val="굴림"/>
        <family val="3"/>
      </rPr>
      <t>북경→제주</t>
    </r>
  </si>
  <si>
    <r>
      <t>Beiging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</si>
  <si>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제주→원주</t>
    </r>
  </si>
  <si>
    <r>
      <rPr>
        <sz val="10"/>
        <rFont val="굴림"/>
        <family val="3"/>
      </rPr>
      <t>괌→제주</t>
    </r>
  </si>
  <si>
    <r>
      <t>Guam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</si>
  <si>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김포→제주</t>
    </r>
  </si>
  <si>
    <r>
      <rPr>
        <sz val="10"/>
        <rFont val="굴림"/>
        <family val="3"/>
      </rPr>
      <t>김해→제주</t>
    </r>
  </si>
  <si>
    <r>
      <rPr>
        <sz val="10"/>
        <rFont val="굴림"/>
        <family val="3"/>
      </rPr>
      <t>대구→제주</t>
    </r>
  </si>
  <si>
    <r>
      <rPr>
        <sz val="10"/>
        <rFont val="굴림"/>
        <family val="3"/>
      </rPr>
      <t>광주→제주</t>
    </r>
  </si>
  <si>
    <r>
      <rPr>
        <sz val="10"/>
        <rFont val="굴림"/>
        <family val="3"/>
      </rPr>
      <t>청주→제주</t>
    </r>
  </si>
  <si>
    <r>
      <rPr>
        <sz val="10"/>
        <rFont val="굴림"/>
        <family val="3"/>
      </rPr>
      <t>울산→제주</t>
    </r>
  </si>
  <si>
    <r>
      <rPr>
        <sz val="10"/>
        <rFont val="굴림"/>
        <family val="3"/>
      </rPr>
      <t>여수→제주</t>
    </r>
  </si>
  <si>
    <r>
      <rPr>
        <sz val="10"/>
        <rFont val="굴림"/>
        <family val="3"/>
      </rPr>
      <t>사천→제주</t>
    </r>
  </si>
  <si>
    <r>
      <rPr>
        <sz val="10"/>
        <rFont val="굴림"/>
        <family val="3"/>
      </rPr>
      <t>군산→제주</t>
    </r>
  </si>
  <si>
    <r>
      <rPr>
        <sz val="10"/>
        <rFont val="굴림"/>
        <family val="3"/>
      </rPr>
      <t>원주→제주</t>
    </r>
  </si>
  <si>
    <r>
      <rPr>
        <sz val="10"/>
        <rFont val="굴림"/>
        <family val="3"/>
      </rPr>
      <t>제주→인천</t>
    </r>
  </si>
  <si>
    <r>
      <rPr>
        <sz val="10"/>
        <rFont val="굴림"/>
        <family val="3"/>
      </rPr>
      <t>인천→제주</t>
    </r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</si>
  <si>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</si>
  <si>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제주지역본부</t>
    </r>
  </si>
  <si>
    <r>
      <t xml:space="preserve">    9.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Transportation by Airline Routes(Cont'd)</t>
    </r>
  </si>
  <si>
    <r>
      <rPr>
        <sz val="10"/>
        <rFont val="돋움"/>
        <family val="3"/>
      </rPr>
      <t>연별</t>
    </r>
  </si>
  <si>
    <r>
      <rPr>
        <sz val="10"/>
        <rFont val="돋움"/>
        <family val="3"/>
      </rPr>
      <t>제주→김포</t>
    </r>
  </si>
  <si>
    <r>
      <rPr>
        <sz val="10"/>
        <rFont val="굴림"/>
        <family val="3"/>
      </rPr>
      <t>제주→후쿠오카</t>
    </r>
  </si>
  <si>
    <r>
      <rPr>
        <sz val="10"/>
        <rFont val="돋움"/>
        <family val="3"/>
      </rPr>
      <t>제주→김해</t>
    </r>
  </si>
  <si>
    <r>
      <rPr>
        <sz val="10"/>
        <rFont val="돋움"/>
        <family val="3"/>
      </rPr>
      <t>제주→대구</t>
    </r>
  </si>
  <si>
    <r>
      <rPr>
        <sz val="10"/>
        <rFont val="굴림"/>
        <family val="3"/>
      </rPr>
      <t>후쿠오카→제주</t>
    </r>
  </si>
  <si>
    <r>
      <rPr>
        <sz val="10"/>
        <rFont val="돋움"/>
        <family val="3"/>
      </rPr>
      <t>제주→광주</t>
    </r>
  </si>
  <si>
    <r>
      <rPr>
        <sz val="10"/>
        <rFont val="돋움"/>
        <family val="3"/>
      </rPr>
      <t>제주→청주</t>
    </r>
  </si>
  <si>
    <r>
      <rPr>
        <sz val="10"/>
        <rFont val="돋움"/>
        <family val="3"/>
      </rPr>
      <t>제주→무안</t>
    </r>
  </si>
  <si>
    <r>
      <rPr>
        <sz val="10"/>
        <rFont val="돋움"/>
        <family val="3"/>
      </rPr>
      <t>제주→사천</t>
    </r>
  </si>
  <si>
    <r>
      <rPr>
        <sz val="10"/>
        <rFont val="돋움"/>
        <family val="3"/>
      </rPr>
      <t>제주→포항</t>
    </r>
  </si>
  <si>
    <r>
      <rPr>
        <sz val="10"/>
        <rFont val="돋움"/>
        <family val="3"/>
      </rPr>
      <t>제주→인천</t>
    </r>
  </si>
  <si>
    <r>
      <rPr>
        <sz val="10"/>
        <rFont val="돋움"/>
        <family val="3"/>
      </rPr>
      <t>김포→제주</t>
    </r>
  </si>
  <si>
    <r>
      <rPr>
        <sz val="10"/>
        <rFont val="돋움"/>
        <family val="3"/>
      </rPr>
      <t>김해→제주</t>
    </r>
  </si>
  <si>
    <r>
      <rPr>
        <sz val="10"/>
        <rFont val="돋움"/>
        <family val="3"/>
      </rPr>
      <t>대구→제주</t>
    </r>
  </si>
  <si>
    <r>
      <rPr>
        <sz val="10"/>
        <rFont val="돋움"/>
        <family val="3"/>
      </rPr>
      <t>광주→제주</t>
    </r>
  </si>
  <si>
    <r>
      <rPr>
        <sz val="10"/>
        <rFont val="돋움"/>
        <family val="3"/>
      </rPr>
      <t>청주→제주</t>
    </r>
  </si>
  <si>
    <r>
      <rPr>
        <sz val="10"/>
        <rFont val="돋움"/>
        <family val="3"/>
      </rPr>
      <t>무안→제주</t>
    </r>
  </si>
  <si>
    <r>
      <rPr>
        <sz val="10"/>
        <rFont val="돋움"/>
        <family val="3"/>
      </rPr>
      <t>사천→제주</t>
    </r>
  </si>
  <si>
    <r>
      <rPr>
        <sz val="10"/>
        <rFont val="돋움"/>
        <family val="3"/>
      </rPr>
      <t>포항→제주</t>
    </r>
  </si>
  <si>
    <r>
      <rPr>
        <sz val="10"/>
        <rFont val="돋움"/>
        <family val="3"/>
      </rPr>
      <t>인천→제주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</si>
  <si>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     </t>
    </r>
  </si>
  <si>
    <r>
      <t xml:space="preserve">    9.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Transportation by Airline Routes(Cont'd)</t>
    </r>
  </si>
  <si>
    <r>
      <rPr>
        <sz val="10"/>
        <rFont val="굴림"/>
        <family val="3"/>
      </rPr>
      <t>제주→김포</t>
    </r>
  </si>
  <si>
    <r>
      <rPr>
        <sz val="10"/>
        <rFont val="굴림"/>
        <family val="3"/>
      </rPr>
      <t>김포→제주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</si>
  <si>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   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</si>
  <si>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</t>
    </r>
  </si>
  <si>
    <r>
      <t xml:space="preserve">    9. </t>
    </r>
    <r>
      <rPr>
        <b/>
        <sz val="17"/>
        <rFont val="굴림"/>
        <family val="3"/>
      </rPr>
      <t>항공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노선별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수송</t>
    </r>
    <r>
      <rPr>
        <b/>
        <sz val="17"/>
        <rFont val="Arial"/>
        <family val="2"/>
      </rPr>
      <t>(</t>
    </r>
    <r>
      <rPr>
        <b/>
        <sz val="17"/>
        <rFont val="굴림"/>
        <family val="3"/>
      </rPr>
      <t>계속</t>
    </r>
    <r>
      <rPr>
        <b/>
        <sz val="17"/>
        <rFont val="Arial"/>
        <family val="2"/>
      </rPr>
      <t>) Transportation by Airline Routes(Cont'd)</t>
    </r>
  </si>
  <si>
    <r>
      <rPr>
        <sz val="10"/>
        <rFont val="굴림"/>
        <family val="3"/>
      </rPr>
      <t>제주→푸동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</si>
  <si>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Pudong</t>
    </r>
  </si>
  <si>
    <r>
      <rPr>
        <sz val="10"/>
        <rFont val="굴림"/>
        <family val="3"/>
      </rPr>
      <t>제주→창사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</si>
  <si>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Changsa</t>
    </r>
  </si>
  <si>
    <r>
      <rPr>
        <sz val="10"/>
        <rFont val="굴림"/>
        <family val="3"/>
      </rPr>
      <t>푸동→제주</t>
    </r>
  </si>
  <si>
    <r>
      <t>Pudong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</si>
  <si>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창사→제주</t>
    </r>
  </si>
  <si>
    <r>
      <t>Changsa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</si>
  <si>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</t>
    </r>
  </si>
  <si>
    <r>
      <rPr>
        <sz val="10"/>
        <rFont val="굴림"/>
        <family val="3"/>
      </rPr>
      <t>제주→대북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</si>
  <si>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Taipai</t>
    </r>
  </si>
  <si>
    <r>
      <rPr>
        <sz val="10"/>
        <rFont val="굴림"/>
        <family val="3"/>
      </rPr>
      <t>대북→제주</t>
    </r>
  </si>
  <si>
    <r>
      <t>Taipai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</si>
  <si>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제주→군산</t>
    </r>
  </si>
  <si>
    <r>
      <rPr>
        <sz val="10"/>
        <rFont val="굴림"/>
        <family val="3"/>
      </rPr>
      <t>군산→제주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</si>
  <si>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     </t>
    </r>
  </si>
  <si>
    <r>
      <t xml:space="preserve">   9. </t>
    </r>
    <r>
      <rPr>
        <b/>
        <sz val="14"/>
        <rFont val="굴림"/>
        <family val="3"/>
      </rPr>
      <t>항공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노선별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수송</t>
    </r>
    <r>
      <rPr>
        <b/>
        <sz val="14"/>
        <rFont val="Arial"/>
        <family val="2"/>
      </rPr>
      <t>(</t>
    </r>
    <r>
      <rPr>
        <b/>
        <sz val="14"/>
        <rFont val="굴림"/>
        <family val="3"/>
      </rPr>
      <t>계속</t>
    </r>
    <r>
      <rPr>
        <b/>
        <sz val="14"/>
        <rFont val="Arial"/>
        <family val="2"/>
      </rPr>
      <t>)  Transportation by Airline Routes(Cont'd)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</si>
  <si>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유임</t>
    </r>
    <r>
      <rPr>
        <sz val="10"/>
        <rFont val="Arial"/>
        <family val="2"/>
      </rPr>
      <t>+</t>
    </r>
    <r>
      <rPr>
        <sz val="10"/>
        <rFont val="굴림"/>
        <family val="3"/>
      </rPr>
      <t>무임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승객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</t>
    </r>
  </si>
  <si>
    <r>
      <t xml:space="preserve">         3)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수화물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</si>
  <si>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7.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Air Transportation    </t>
    </r>
  </si>
  <si>
    <t>2 0 1 0</t>
  </si>
  <si>
    <t>2 0 0 8</t>
  </si>
  <si>
    <t>2 0 0 9</t>
  </si>
  <si>
    <r>
      <t xml:space="preserve">         2) </t>
    </r>
    <r>
      <rPr>
        <sz val="10"/>
        <rFont val="굴림"/>
        <family val="3"/>
      </rPr>
      <t>국제선은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</si>
  <si>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2 0 1 0</t>
  </si>
  <si>
    <t>2 0 1 1</t>
  </si>
  <si>
    <t xml:space="preserve">   주 : 제주특별자치도 전체수치임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</si>
  <si>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</si>
  <si>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자료 : 제주지방우정청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</si>
  <si>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</si>
  <si>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</si>
  <si>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,%)</t>
    </r>
  </si>
  <si>
    <t>자료 : 제주특별자치도 관광정책과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</si>
  <si>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국제자유도시과</t>
    </r>
  </si>
  <si>
    <t>2 0 0 8</t>
  </si>
  <si>
    <t>2 0 0 9</t>
  </si>
  <si>
    <t>2 0 1 0</t>
  </si>
  <si>
    <t>연 별</t>
  </si>
  <si>
    <t>자료 : 부산지방해양항만청 제주해양관리단</t>
  </si>
  <si>
    <t xml:space="preserve">자료 : 부산지방해양항만청 제주해양관리단     </t>
  </si>
  <si>
    <t xml:space="preserve">   주 : 1) 화물수송 톤수는 운임톤이며, 외항선 여객은 유람선 실적 포함</t>
  </si>
  <si>
    <t xml:space="preserve">         2) 제주특별자치도 전체수치임</t>
  </si>
  <si>
    <r>
      <rPr>
        <sz val="10"/>
        <rFont val="돋움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</si>
  <si>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</si>
  <si>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</si>
  <si>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</si>
  <si>
    <r>
      <rPr>
        <sz val="10"/>
        <rFont val="돋움"/>
        <family val="3"/>
      </rPr>
      <t>후쿠오카</t>
    </r>
  </si>
  <si>
    <r>
      <rPr>
        <sz val="10"/>
        <rFont val="돋움"/>
        <family val="3"/>
      </rPr>
      <t>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</si>
  <si>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</si>
  <si>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</si>
  <si>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 2 0 1 2</t>
  </si>
  <si>
    <t>2 0 1 1</t>
  </si>
  <si>
    <r>
      <rPr>
        <sz val="10"/>
        <rFont val="굴림"/>
        <family val="3"/>
      </rPr>
      <t>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포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</si>
  <si>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</si>
  <si>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t>2 0 1 2</t>
  </si>
  <si>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</si>
  <si>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선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</si>
  <si>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</si>
  <si>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t>Gimpo</t>
  </si>
  <si>
    <t>Sacheon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</si>
  <si>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    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</si>
  <si>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정기노선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>(</t>
    </r>
    <r>
      <rPr>
        <sz val="10"/>
        <rFont val="굴림"/>
        <family val="3"/>
      </rPr>
      <t>출발</t>
    </r>
    <r>
      <rPr>
        <sz val="10"/>
        <rFont val="Arial"/>
        <family val="2"/>
      </rPr>
      <t>)</t>
    </r>
  </si>
  <si>
    <r>
      <t xml:space="preserve">         2) </t>
    </r>
    <r>
      <rPr>
        <sz val="10"/>
        <rFont val="돋움"/>
        <family val="3"/>
      </rPr>
      <t>연간취항률</t>
    </r>
    <r>
      <rPr>
        <sz val="10"/>
        <rFont val="Arial"/>
        <family val="2"/>
      </rPr>
      <t xml:space="preserve"> = (</t>
    </r>
    <r>
      <rPr>
        <sz val="10"/>
        <rFont val="돋움"/>
        <family val="3"/>
      </rPr>
      <t>정기운항편수</t>
    </r>
    <r>
      <rPr>
        <sz val="10"/>
        <rFont val="Arial"/>
        <family val="2"/>
      </rPr>
      <t>-</t>
    </r>
    <r>
      <rPr>
        <sz val="10"/>
        <rFont val="돋움"/>
        <family val="3"/>
      </rPr>
      <t>결항편수</t>
    </r>
    <r>
      <rPr>
        <sz val="10"/>
        <rFont val="Arial"/>
        <family val="2"/>
      </rPr>
      <t>)/</t>
    </r>
    <r>
      <rPr>
        <sz val="10"/>
        <rFont val="돋움"/>
        <family val="3"/>
      </rPr>
      <t>정기운항편수</t>
    </r>
    <r>
      <rPr>
        <sz val="10"/>
        <rFont val="Arial"/>
        <family val="2"/>
      </rPr>
      <t xml:space="preserve"> * 100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</si>
  <si>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         </t>
    </r>
  </si>
  <si>
    <t>2 0 1 1</t>
  </si>
  <si>
    <r>
      <t xml:space="preserve">    9.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Transportation by Airline Routes(Cont'd)</t>
    </r>
  </si>
  <si>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</si>
  <si>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</si>
  <si>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</si>
  <si>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</si>
  <si>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</si>
  <si>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</si>
  <si>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Year</t>
  </si>
  <si>
    <r>
      <rPr>
        <sz val="10"/>
        <rFont val="돋움"/>
        <family val="3"/>
      </rPr>
      <t>노선별</t>
    </r>
  </si>
  <si>
    <t>Number of</t>
  </si>
  <si>
    <t>Volume of</t>
  </si>
  <si>
    <t>Routes</t>
  </si>
  <si>
    <t>Scheduled Flights</t>
  </si>
  <si>
    <t>Passengers</t>
  </si>
  <si>
    <t>Fright</t>
  </si>
  <si>
    <r>
      <rPr>
        <sz val="10"/>
        <rFont val="굴림"/>
        <family val="3"/>
      </rPr>
      <t>제주→김포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</si>
  <si>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</si>
  <si>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</si>
  <si>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r>
      <rPr>
        <sz val="10"/>
        <rFont val="굴림"/>
        <family val="3"/>
      </rPr>
      <t>김포→제주</t>
    </r>
  </si>
  <si>
    <r>
      <t>Seoul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</si>
  <si>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</si>
  <si>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  </t>
    </r>
  </si>
  <si>
    <t xml:space="preserve"> </t>
  </si>
  <si>
    <r>
      <rPr>
        <sz val="10"/>
        <rFont val="돋움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</si>
  <si>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천</t>
    </r>
  </si>
  <si>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</si>
  <si>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</si>
  <si>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선</t>
    </r>
  </si>
  <si>
    <r>
      <t xml:space="preserve">  </t>
    </r>
    <r>
      <rPr>
        <sz val="10"/>
        <rFont val="맑은 고딕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맑은 고딕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정기노선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정기편</t>
    </r>
    <r>
      <rPr>
        <sz val="10"/>
        <rFont val="Arial"/>
        <family val="2"/>
      </rPr>
      <t>(</t>
    </r>
    <r>
      <rPr>
        <sz val="10"/>
        <rFont val="맑은 고딕"/>
        <family val="3"/>
      </rPr>
      <t>출발</t>
    </r>
    <r>
      <rPr>
        <sz val="10"/>
        <rFont val="Arial"/>
        <family val="2"/>
      </rPr>
      <t>)</t>
    </r>
  </si>
  <si>
    <r>
      <t xml:space="preserve">        2) </t>
    </r>
    <r>
      <rPr>
        <sz val="10"/>
        <rFont val="맑은 고딕"/>
        <family val="3"/>
      </rPr>
      <t>연간취항률</t>
    </r>
    <r>
      <rPr>
        <sz val="10"/>
        <rFont val="Arial"/>
        <family val="2"/>
      </rPr>
      <t xml:space="preserve"> = (</t>
    </r>
    <r>
      <rPr>
        <sz val="10"/>
        <rFont val="맑은 고딕"/>
        <family val="3"/>
      </rPr>
      <t>정기운항편수</t>
    </r>
    <r>
      <rPr>
        <sz val="10"/>
        <rFont val="Arial"/>
        <family val="2"/>
      </rPr>
      <t>-</t>
    </r>
    <r>
      <rPr>
        <sz val="10"/>
        <rFont val="맑은 고딕"/>
        <family val="3"/>
      </rPr>
      <t>결항편수</t>
    </r>
    <r>
      <rPr>
        <sz val="10"/>
        <rFont val="Arial"/>
        <family val="2"/>
      </rPr>
      <t>)/</t>
    </r>
    <r>
      <rPr>
        <sz val="10"/>
        <rFont val="맑은 고딕"/>
        <family val="3"/>
      </rPr>
      <t>정기운항편수</t>
    </r>
    <r>
      <rPr>
        <sz val="10"/>
        <rFont val="Arial"/>
        <family val="2"/>
      </rPr>
      <t xml:space="preserve"> * 100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</si>
  <si>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정기노선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>(</t>
    </r>
    <r>
      <rPr>
        <sz val="10"/>
        <rFont val="굴림"/>
        <family val="3"/>
      </rPr>
      <t>출발</t>
    </r>
    <r>
      <rPr>
        <sz val="10"/>
        <rFont val="Arial"/>
        <family val="2"/>
      </rPr>
      <t>)</t>
    </r>
  </si>
  <si>
    <r>
      <t xml:space="preserve">         2) </t>
    </r>
    <r>
      <rPr>
        <sz val="10"/>
        <rFont val="돋움"/>
        <family val="3"/>
      </rPr>
      <t>연간취항률</t>
    </r>
    <r>
      <rPr>
        <sz val="10"/>
        <rFont val="Arial"/>
        <family val="2"/>
      </rPr>
      <t xml:space="preserve"> = (</t>
    </r>
    <r>
      <rPr>
        <sz val="10"/>
        <rFont val="돋움"/>
        <family val="3"/>
      </rPr>
      <t>정기운항편수</t>
    </r>
    <r>
      <rPr>
        <sz val="10"/>
        <rFont val="Arial"/>
        <family val="2"/>
      </rPr>
      <t>-</t>
    </r>
    <r>
      <rPr>
        <sz val="10"/>
        <rFont val="돋움"/>
        <family val="3"/>
      </rPr>
      <t>결항편수</t>
    </r>
    <r>
      <rPr>
        <sz val="10"/>
        <rFont val="Arial"/>
        <family val="2"/>
      </rPr>
      <t>)/</t>
    </r>
    <r>
      <rPr>
        <sz val="10"/>
        <rFont val="돋움"/>
        <family val="3"/>
      </rPr>
      <t>정기운항편수</t>
    </r>
    <r>
      <rPr>
        <sz val="10"/>
        <rFont val="Arial"/>
        <family val="2"/>
      </rPr>
      <t xml:space="preserve"> * 100</t>
    </r>
  </si>
  <si>
    <t xml:space="preserve">   주 : 1) 에어부산 정기노선 정기편(출발)</t>
  </si>
  <si>
    <t xml:space="preserve">         2) 연간취항률 = (정기운항편수-결항편수)/정기운항편수 * 100</t>
  </si>
  <si>
    <t xml:space="preserve"> International Lines</t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</si>
  <si>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선</t>
    </r>
    <r>
      <rPr>
        <b/>
        <sz val="10"/>
        <rFont val="Arial"/>
        <family val="2"/>
      </rPr>
      <t xml:space="preserve">               </t>
    </r>
  </si>
  <si>
    <t>International Lines</t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</si>
  <si>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선</t>
    </r>
    <r>
      <rPr>
        <b/>
        <sz val="10"/>
        <rFont val="Arial"/>
        <family val="2"/>
      </rPr>
      <t xml:space="preserve">              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</si>
  <si>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진에어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정기노선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>(</t>
    </r>
    <r>
      <rPr>
        <sz val="10"/>
        <rFont val="굴림"/>
        <family val="3"/>
      </rPr>
      <t>출발</t>
    </r>
    <r>
      <rPr>
        <sz val="10"/>
        <rFont val="Arial"/>
        <family val="2"/>
      </rPr>
      <t>)</t>
    </r>
  </si>
  <si>
    <r>
      <t xml:space="preserve">         2) </t>
    </r>
    <r>
      <rPr>
        <sz val="10"/>
        <rFont val="굴림"/>
        <family val="3"/>
      </rPr>
      <t>연간취항률</t>
    </r>
    <r>
      <rPr>
        <sz val="10"/>
        <rFont val="Arial"/>
        <family val="2"/>
      </rPr>
      <t xml:space="preserve"> = (</t>
    </r>
    <r>
      <rPr>
        <sz val="10"/>
        <rFont val="굴림"/>
        <family val="3"/>
      </rPr>
      <t>정기운항편수</t>
    </r>
    <r>
      <rPr>
        <sz val="10"/>
        <rFont val="Arial"/>
        <family val="2"/>
      </rPr>
      <t>-</t>
    </r>
    <r>
      <rPr>
        <sz val="10"/>
        <rFont val="굴림"/>
        <family val="3"/>
      </rPr>
      <t>결항편수</t>
    </r>
    <r>
      <rPr>
        <sz val="10"/>
        <rFont val="Arial"/>
        <family val="2"/>
      </rPr>
      <t>)/</t>
    </r>
    <r>
      <rPr>
        <sz val="10"/>
        <rFont val="굴림"/>
        <family val="3"/>
      </rPr>
      <t>정기운항편수</t>
    </r>
    <r>
      <rPr>
        <sz val="10"/>
        <rFont val="Arial"/>
        <family val="2"/>
      </rPr>
      <t xml:space="preserve"> * 100</t>
    </r>
  </si>
  <si>
    <t xml:space="preserve">2 0 1 1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</si>
  <si>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이스타항공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정기노선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>(</t>
    </r>
    <r>
      <rPr>
        <sz val="10"/>
        <rFont val="굴림"/>
        <family val="3"/>
      </rPr>
      <t>출발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</si>
  <si>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티웨이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정기노선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>(</t>
    </r>
    <r>
      <rPr>
        <sz val="10"/>
        <rFont val="굴림"/>
        <family val="3"/>
      </rPr>
      <t>출발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</si>
  <si>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</si>
  <si>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</si>
  <si>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>2 0 1 2</t>
  </si>
  <si>
    <t xml:space="preserve"> </t>
  </si>
  <si>
    <r>
      <rPr>
        <sz val="10"/>
        <rFont val="굴림"/>
        <family val="3"/>
      </rPr>
      <t>제주→나고야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</si>
  <si>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Nagoya</t>
    </r>
  </si>
  <si>
    <r>
      <rPr>
        <sz val="10"/>
        <rFont val="굴림"/>
        <family val="3"/>
      </rPr>
      <t>제주→동경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</si>
  <si>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Tokyo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</si>
  <si>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</si>
  <si>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r>
      <rPr>
        <sz val="10"/>
        <rFont val="굴림"/>
        <family val="3"/>
      </rPr>
      <t>제주→오사카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</si>
  <si>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Osaka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</si>
  <si>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</si>
  <si>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r>
      <rPr>
        <sz val="10"/>
        <rFont val="굴림"/>
        <family val="3"/>
      </rPr>
      <t>제주→북경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</si>
  <si>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Beiging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</si>
  <si>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</si>
  <si>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r>
      <rPr>
        <sz val="10"/>
        <rFont val="굴림"/>
        <family val="3"/>
      </rPr>
      <t>제주→괌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</si>
  <si>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Guam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</si>
  <si>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</si>
  <si>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r>
      <rPr>
        <sz val="10"/>
        <rFont val="굴림"/>
        <family val="3"/>
      </rPr>
      <t>나고야→제주</t>
    </r>
  </si>
  <si>
    <r>
      <t>Nagoya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</si>
  <si>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</si>
  <si>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r>
      <rPr>
        <sz val="10"/>
        <rFont val="굴림"/>
        <family val="3"/>
      </rPr>
      <t>동경→제주</t>
    </r>
  </si>
  <si>
    <r>
      <t>Tokyo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</si>
  <si>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Jinju</t>
    </r>
  </si>
  <si>
    <r>
      <rPr>
        <sz val="10"/>
        <rFont val="굴림"/>
        <family val="3"/>
      </rPr>
      <t>오사카→제주</t>
    </r>
  </si>
  <si>
    <r>
      <t>Osaka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</si>
  <si>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</si>
  <si>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r>
      <rPr>
        <sz val="10"/>
        <rFont val="굴림"/>
        <family val="3"/>
      </rPr>
      <t>북경→제주</t>
    </r>
  </si>
  <si>
    <r>
      <t>Beiging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</si>
  <si>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</si>
  <si>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</si>
  <si>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</si>
  <si>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</si>
  <si>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</si>
  <si>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</si>
  <si>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</si>
  <si>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</si>
  <si>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</si>
  <si>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Wooden(Others)</t>
  </si>
  <si>
    <r>
      <rPr>
        <sz val="10"/>
        <rFont val="굴림"/>
        <family val="3"/>
      </rPr>
      <t xml:space="preserve">척
</t>
    </r>
    <r>
      <rPr>
        <sz val="10"/>
        <rFont val="Arial"/>
        <family val="2"/>
      </rPr>
      <t>Number</t>
    </r>
  </si>
  <si>
    <r>
      <rPr>
        <sz val="10"/>
        <rFont val="굴림"/>
        <family val="3"/>
      </rPr>
      <t xml:space="preserve">톤
</t>
    </r>
    <r>
      <rPr>
        <sz val="10"/>
        <rFont val="Arial"/>
        <family val="2"/>
      </rPr>
      <t>Ton</t>
    </r>
  </si>
  <si>
    <t xml:space="preserve">      (Unit : person, 1,000ton)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</si>
  <si>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</si>
  <si>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</si>
  <si>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</si>
  <si>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</si>
  <si>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</si>
  <si>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rPr>
        <sz val="10"/>
        <rFont val="돋움"/>
        <family val="3"/>
      </rPr>
      <t>여객선
종류별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</si>
  <si>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</si>
  <si>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</si>
  <si>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</si>
  <si>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</si>
  <si>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</si>
  <si>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</si>
  <si>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 Volume of transportation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</si>
  <si>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</si>
  <si>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</si>
  <si>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</si>
  <si>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</si>
  <si>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</si>
  <si>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>…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</si>
  <si>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</si>
  <si>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</si>
  <si>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</si>
  <si>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</si>
  <si>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</si>
  <si>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</si>
  <si>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</si>
  <si>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Volume of transportation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</si>
  <si>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</si>
  <si>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</si>
  <si>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</si>
  <si>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녹동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</si>
  <si>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</si>
  <si>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</si>
  <si>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</si>
  <si>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</si>
  <si>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</si>
  <si>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r>
      <t xml:space="preserve"> 12 .</t>
    </r>
    <r>
      <rPr>
        <b/>
        <sz val="16"/>
        <rFont val="굴림"/>
        <family val="3"/>
      </rPr>
      <t>정기여객선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수송</t>
    </r>
    <r>
      <rPr>
        <b/>
        <sz val="16"/>
        <rFont val="Arial"/>
        <family val="2"/>
      </rPr>
      <t>(</t>
    </r>
    <r>
      <rPr>
        <b/>
        <sz val="16"/>
        <rFont val="굴림"/>
        <family val="3"/>
      </rPr>
      <t>계속</t>
    </r>
    <r>
      <rPr>
        <b/>
        <sz val="16"/>
        <rFont val="Arial"/>
        <family val="2"/>
      </rPr>
      <t>)              Transportation of Regular Passenger Vessels(Cont'd)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</si>
  <si>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성산포</t>
    </r>
    <r>
      <rPr>
        <sz val="10"/>
        <rFont val="Arial"/>
        <family val="2"/>
      </rPr>
      <t>)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</si>
  <si>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평택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</si>
  <si>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주↔여수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</si>
  <si>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Yeosu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</si>
  <si>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삼천포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</si>
  <si>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Samcheonpo  </t>
    </r>
  </si>
  <si>
    <t>주 : 1) 화물수송 톤수는 운임톤 기준임</t>
  </si>
  <si>
    <t xml:space="preserve">      2) 제주 ↔ 부산 항로는 폐업으로 2012.5.31까지 작성</t>
  </si>
  <si>
    <t xml:space="preserve">      3) 제주 ↔ 목포 항로 카훼리레인보우호 대체선박 퀸스타호 취항('12.7)</t>
  </si>
  <si>
    <t xml:space="preserve">자료 : 제주특별자치도 항만개발과, 부산지방해양항만청 제주해양관리단        </t>
  </si>
  <si>
    <t xml:space="preserve">Source : Jeju Special Self-Governing Province Port Development Div., Busan Regional Maritime Affairs  and Port Office  Jeju Maritime Management Div.     </t>
  </si>
  <si>
    <t xml:space="preserve">자료 : 제주특별자치도 항만개발과, 부산지방해양항만청 제주해양관리단        </t>
  </si>
  <si>
    <t xml:space="preserve">Source : Jeju Special Self-Governing Province Port Development Div., Busan Regional Maritime Affairs  and Port Office  Jeju Maritime Management Div.     </t>
  </si>
  <si>
    <t>주 : 1) 제 주 ↔ 완도 항로 한일블루나래호 대체취항('12.1)</t>
  </si>
  <si>
    <t xml:space="preserve">      2) 화물수송 톤수는 운임톤 기준임</t>
  </si>
  <si>
    <t>주 : 1) 제주↔녹동 항로 운항재개('02. 3)</t>
  </si>
  <si>
    <t xml:space="preserve">      2) 제주↔녹동 항로 고흥아이리스호 증선 취항('12.7)</t>
  </si>
  <si>
    <t xml:space="preserve">      3) 화물수송 톤수는 운임톤 기준임</t>
  </si>
  <si>
    <r>
      <t>주 : 1) 제주(성산)↔장흥(노력도) 항로 취항('10. 7)</t>
    </r>
  </si>
  <si>
    <t xml:space="preserve">      2)  제주(성산포)↔장흥(노력도) 항로  오렌지2호(4,599톤)  신규 도입선 오렌지1호(4,114톤)로 대체 감선('12.3)</t>
  </si>
  <si>
    <t xml:space="preserve">      3) 제주(성산포)↔장흥(노력도) 항로 오렌지호 용선에 따른 감선('12.5)</t>
  </si>
  <si>
    <t xml:space="preserve">      4) 제주 ↔ 평택 항로 취항('11.3)</t>
  </si>
  <si>
    <t xml:space="preserve">      5) 제주 ↔ 평택 항로 폐쇄('12.2)</t>
  </si>
  <si>
    <t xml:space="preserve">      6) 화물수송 톤수는 운임톤 기준임</t>
  </si>
  <si>
    <t>…</t>
  </si>
  <si>
    <t xml:space="preserve"> 주 : 1) 제주 ↔ 여수 항로 취항('12.5)</t>
  </si>
  <si>
    <t xml:space="preserve">       2) 제주 ↔ 삼천포 항로 취항('12.3)</t>
  </si>
  <si>
    <t xml:space="preserve">       3) 화물수송 톤수는 운임톤 기준임</t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</si>
  <si>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</si>
  <si>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</si>
  <si>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</si>
  <si>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</si>
  <si>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rPr>
        <sz val="10"/>
        <rFont val="굴림"/>
        <family val="3"/>
      </rPr>
      <t>씨스타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크루즈호
</t>
    </r>
    <r>
      <rPr>
        <sz val="10"/>
        <rFont val="Arial"/>
        <family val="2"/>
      </rPr>
      <t>Seastar Cruise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</si>
  <si>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</si>
  <si>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"</t>
  </si>
  <si>
    <r>
      <rPr>
        <sz val="10"/>
        <rFont val="굴림"/>
        <family val="3"/>
      </rPr>
      <t>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스타호
</t>
    </r>
    <r>
      <rPr>
        <sz val="10"/>
        <rFont val="Arial"/>
        <family val="2"/>
      </rPr>
      <t xml:space="preserve">Queen Star </t>
    </r>
  </si>
  <si>
    <t>12. 7</t>
  </si>
  <si>
    <r>
      <rPr>
        <sz val="10"/>
        <rFont val="굴림"/>
        <family val="3"/>
      </rPr>
      <t>핑크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돌핀호
</t>
    </r>
    <r>
      <rPr>
        <sz val="10"/>
        <rFont val="Arial"/>
        <family val="2"/>
      </rPr>
      <t>Pink Dolphin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</si>
  <si>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</si>
  <si>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r>
      <rPr>
        <sz val="10"/>
        <rFont val="굴림"/>
        <family val="3"/>
      </rP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</si>
  <si>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</si>
  <si>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블루나래호
</t>
    </r>
    <r>
      <rPr>
        <sz val="10"/>
        <rFont val="Arial"/>
        <family val="2"/>
      </rPr>
      <t>Hanil Bluenarae</t>
    </r>
  </si>
  <si>
    <t>12. 1</t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</si>
  <si>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>3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3</t>
    </r>
  </si>
  <si>
    <r>
      <rPr>
        <sz val="10"/>
        <rFont val="굴림"/>
        <family val="3"/>
      </rPr>
      <t xml:space="preserve">제주↔인천
</t>
    </r>
    <r>
      <rPr>
        <sz val="10"/>
        <rFont val="Arial"/>
        <family val="2"/>
      </rPr>
      <t>Jeju</t>
    </r>
    <r>
      <rPr>
        <sz val="10"/>
        <rFont val="돋움"/>
        <family val="3"/>
      </rPr>
      <t>↔</t>
    </r>
    <r>
      <rPr>
        <sz val="10"/>
        <rFont val="Arial"/>
        <family val="2"/>
      </rPr>
      <t>Incheon</t>
    </r>
  </si>
  <si>
    <r>
      <rPr>
        <sz val="10"/>
        <rFont val="굴림"/>
        <family val="3"/>
      </rPr>
      <t xml:space="preserve">오하마나호
</t>
    </r>
    <r>
      <rPr>
        <sz val="10"/>
        <rFont val="Arial"/>
        <family val="2"/>
      </rPr>
      <t>Ohamana</t>
    </r>
  </si>
  <si>
    <r>
      <rPr>
        <sz val="10"/>
        <rFont val="굴림"/>
        <family val="3"/>
      </rP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</si>
  <si>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rPr>
        <sz val="10"/>
        <rFont val="굴림"/>
        <family val="3"/>
      </rPr>
      <t>남해고속카훼리</t>
    </r>
    <r>
      <rPr>
        <sz val="10"/>
        <rFont val="Arial"/>
        <family val="2"/>
      </rPr>
      <t xml:space="preserve"> 7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Namhae Express Car-Ferry No.7</t>
    </r>
  </si>
  <si>
    <r>
      <rPr>
        <sz val="10"/>
        <rFont val="굴림"/>
        <family val="3"/>
      </rPr>
      <t>고흥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아이리스호
</t>
    </r>
    <r>
      <rPr>
        <sz val="10"/>
        <rFont val="Arial"/>
        <family val="2"/>
      </rPr>
      <t>Goheung Iris</t>
    </r>
  </si>
  <si>
    <r>
      <rPr>
        <sz val="10"/>
        <rFont val="굴림"/>
        <family val="3"/>
      </rPr>
      <t xml:space="preserve">제주↔장흥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</si>
  <si>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r>
      <rPr>
        <sz val="10"/>
        <rFont val="굴림"/>
        <family val="3"/>
      </rPr>
      <t>오렌지</t>
    </r>
    <r>
      <rPr>
        <sz val="10"/>
        <rFont val="Arial"/>
        <family val="2"/>
      </rPr>
      <t>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Orange No. 1</t>
    </r>
  </si>
  <si>
    <t>12. 3</t>
  </si>
  <si>
    <r>
      <rPr>
        <sz val="10"/>
        <rFont val="굴림"/>
        <family val="3"/>
      </rPr>
      <t xml:space="preserve">제주↔여수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Yeosu</t>
    </r>
  </si>
  <si>
    <r>
      <rPr>
        <sz val="10"/>
        <rFont val="굴림"/>
        <family val="3"/>
      </rPr>
      <t>세창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코델리아호
</t>
    </r>
    <r>
      <rPr>
        <sz val="10"/>
        <rFont val="Arial"/>
        <family val="2"/>
      </rPr>
      <t xml:space="preserve">Sechang Cordelia </t>
    </r>
  </si>
  <si>
    <t>12. 5</t>
  </si>
  <si>
    <r>
      <rPr>
        <sz val="10"/>
        <rFont val="굴림"/>
        <family val="3"/>
      </rPr>
      <t xml:space="preserve">제주↔삼천포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Samcheonpo</t>
    </r>
  </si>
  <si>
    <r>
      <rPr>
        <sz val="10"/>
        <rFont val="굴림"/>
        <family val="3"/>
      </rPr>
      <t>제주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월드호
</t>
    </r>
    <r>
      <rPr>
        <sz val="10"/>
        <rFont val="Arial"/>
        <family val="2"/>
      </rPr>
      <t>Jeju World</t>
    </r>
  </si>
  <si>
    <r>
      <rPr>
        <sz val="10"/>
        <rFont val="굴림"/>
        <family val="3"/>
      </rPr>
      <t xml:space="preserve">모슬포↔가파도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Gapado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</si>
  <si>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</si>
  <si>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r>
      <rPr>
        <sz val="10"/>
        <rFont val="굴림"/>
        <family val="3"/>
      </rPr>
      <t>모슬포→마라도→
가파도</t>
    </r>
    <r>
      <rPr>
        <sz val="10"/>
        <rFont val="Arial"/>
        <family val="2"/>
      </rPr>
      <t>(</t>
    </r>
    <r>
      <rPr>
        <sz val="10"/>
        <rFont val="굴림"/>
        <family val="3"/>
      </rPr>
      <t>왕복</t>
    </r>
    <r>
      <rPr>
        <sz val="10"/>
        <rFont val="Arial"/>
        <family val="2"/>
      </rPr>
      <t>)
Moseulpo</t>
    </r>
    <r>
      <rPr>
        <sz val="10"/>
        <rFont val="굴림"/>
        <family val="3"/>
      </rPr>
      <t>→</t>
    </r>
    <r>
      <rPr>
        <sz val="10"/>
        <rFont val="Arial"/>
        <family val="2"/>
      </rPr>
      <t>Marado</t>
    </r>
    <r>
      <rPr>
        <sz val="10"/>
        <rFont val="굴림"/>
        <family val="3"/>
      </rPr>
      <t>→</t>
    </r>
    <r>
      <rPr>
        <sz val="10"/>
        <rFont val="Arial"/>
        <family val="2"/>
      </rPr>
      <t>Gapado</t>
    </r>
  </si>
  <si>
    <r>
      <rPr>
        <sz val="10"/>
        <rFont val="굴림"/>
        <family val="3"/>
      </rP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</si>
  <si>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1</t>
    </r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</si>
  <si>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한일카훼리</t>
    </r>
    <r>
      <rPr>
        <sz val="10"/>
        <rFont val="Arial"/>
        <family val="2"/>
      </rPr>
      <t>2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대체선박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한일블루나래호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('12.1), </t>
    </r>
    <r>
      <rPr>
        <sz val="10"/>
        <rFont val="돋움"/>
        <family val="3"/>
      </rPr>
      <t>세창코델리아호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>('12.5)</t>
    </r>
  </si>
  <si>
    <r>
      <t xml:space="preserve">       2) </t>
    </r>
    <r>
      <rPr>
        <sz val="10"/>
        <rFont val="돋움"/>
        <family val="3"/>
      </rPr>
      <t>오렌지</t>
    </r>
    <r>
      <rPr>
        <sz val="10"/>
        <rFont val="Arial"/>
        <family val="2"/>
      </rPr>
      <t>1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제주월드호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('12.3), </t>
    </r>
    <r>
      <rPr>
        <sz val="10"/>
        <rFont val="돋움"/>
        <family val="3"/>
      </rPr>
      <t>퀸스타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고흥아이리스호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>('12.7)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</si>
  <si>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</si>
  <si>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외항화물</t>
    </r>
  </si>
  <si>
    <r>
      <rPr>
        <sz val="10"/>
        <rFont val="굴림"/>
        <family val="3"/>
      </rPr>
      <t>연안화물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</si>
  <si>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</si>
  <si>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</si>
  <si>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</si>
  <si>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유지류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</si>
  <si>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</si>
  <si>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시멘트</t>
    </r>
  </si>
  <si>
    <r>
      <rPr>
        <sz val="10"/>
        <rFont val="굴림"/>
        <family val="3"/>
      </rPr>
      <t>무연탄</t>
    </r>
    <r>
      <rPr>
        <sz val="10"/>
        <rFont val="Arial"/>
        <family val="2"/>
      </rPr>
      <t xml:space="preserve">  </t>
    </r>
  </si>
  <si>
    <r>
      <rPr>
        <sz val="10"/>
        <rFont val="굴림"/>
        <family val="3"/>
      </rPr>
      <t>유연탄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</si>
  <si>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</si>
  <si>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선어</t>
    </r>
  </si>
  <si>
    <r>
      <rPr>
        <sz val="10"/>
        <rFont val="굴림"/>
        <family val="3"/>
      </rP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래</t>
    </r>
  </si>
  <si>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</si>
  <si>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</si>
  <si>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</si>
  <si>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</si>
  <si>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서귀포항</t>
    </r>
  </si>
  <si>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</si>
  <si>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</si>
  <si>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성산포항</t>
    </r>
  </si>
  <si>
    <r>
      <t xml:space="preserve">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</si>
  <si>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</si>
  <si>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rPr>
        <b/>
        <sz val="10"/>
        <color indexed="8"/>
        <rFont val="돋움"/>
        <family val="3"/>
      </rPr>
      <t>제주항</t>
    </r>
  </si>
  <si>
    <r>
      <rPr>
        <b/>
        <sz val="10"/>
        <color indexed="8"/>
        <rFont val="돋움"/>
        <family val="3"/>
      </rPr>
      <t>서귀포항</t>
    </r>
  </si>
  <si>
    <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</si>
  <si>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rPr>
        <b/>
        <sz val="10"/>
        <color indexed="8"/>
        <rFont val="돋움"/>
        <family val="3"/>
      </rPr>
      <t>한림항</t>
    </r>
  </si>
  <si>
    <r>
      <rPr>
        <b/>
        <sz val="10"/>
        <color indexed="8"/>
        <rFont val="돋움"/>
        <family val="3"/>
      </rPr>
      <t>성산포항</t>
    </r>
  </si>
  <si>
    <r>
      <rPr>
        <b/>
        <sz val="10"/>
        <color indexed="8"/>
        <rFont val="돋움"/>
        <family val="3"/>
      </rPr>
      <t>화순항</t>
    </r>
  </si>
  <si>
    <t xml:space="preserve">자료 : 제주특별자치도 해양개발과, 부산지방해양항만청 제주해양관리단        </t>
  </si>
  <si>
    <t xml:space="preserve">Source : Jeju Special Self-Governing Province Marine Development Div., Busan Regional Maritime Affairs  and Port Office  Jeju Maritime Management Div.     </t>
  </si>
  <si>
    <t>자료 : 제주특별자치도 항만개발과</t>
  </si>
  <si>
    <t>주 :  1) 연안여객선 화물 포함</t>
  </si>
  <si>
    <t xml:space="preserve">       2) 2008년까지는 무역항(제주항, 서귀포항) 화물 물동량임. 2009년도 이후부터 연안항(한림, 애월, 성산, 화순항) 화물 물동량 포함</t>
  </si>
  <si>
    <t xml:space="preserve">    Source : Jeju Special Self-Governing Province Port Development Div.</t>
  </si>
  <si>
    <t>Source : Jeju Special Self-Governing Province Port Development Div.</t>
  </si>
  <si>
    <t xml:space="preserve">   주 : 1) 연안여객선 화물 포함</t>
  </si>
  <si>
    <t xml:space="preserve">        2) 제주특별자치도 전체수치임</t>
  </si>
  <si>
    <r>
      <t xml:space="preserve">15. </t>
    </r>
    <r>
      <rPr>
        <b/>
        <sz val="18"/>
        <rFont val="HY중고딕"/>
        <family val="1"/>
      </rPr>
      <t>항로표지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시설</t>
    </r>
    <r>
      <rPr>
        <b/>
        <sz val="18"/>
        <rFont val="Arial"/>
        <family val="2"/>
      </rPr>
      <t xml:space="preserve">   Navigation Aids</t>
    </r>
  </si>
  <si>
    <t>Total</t>
  </si>
  <si>
    <t>자료 : 제주특별자치도 관광정책과(제주특별자치도관광협회)</t>
  </si>
  <si>
    <t xml:space="preserve">  Source : Jeju Special Self-Governing Province Tourism Policy Division</t>
  </si>
  <si>
    <t xml:space="preserve">  Note : Total number of Jeju Special Self-Governing Province 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</si>
  <si>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</si>
  <si>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t>Source : Jeju Special Self-Governing Province Tourism Policy Div.</t>
  </si>
  <si>
    <t xml:space="preserve">Note : Total number of Jeju Special Self-Governing Province </t>
  </si>
  <si>
    <t xml:space="preserve">Source : Jeju Special Self-Governing Province Free International City Division, Tourism Policy  Div,  </t>
  </si>
  <si>
    <t>-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</si>
  <si>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국제자유도시과</t>
    </r>
  </si>
  <si>
    <t>Source : Jeju Special Self-Governing Province Free International City Division</t>
  </si>
  <si>
    <r>
      <t xml:space="preserve">24. </t>
    </r>
    <r>
      <rPr>
        <b/>
        <sz val="18"/>
        <rFont val="굴림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</si>
  <si>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t>(Unit : number,%)</t>
  </si>
  <si>
    <r>
      <t>특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</si>
  <si>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</si>
  <si>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</si>
  <si>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</si>
  <si>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3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</si>
  <si>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t>Deluxe 1st</t>
  </si>
  <si>
    <t>Deluxe 2nd</t>
  </si>
  <si>
    <t>1st Class</t>
  </si>
  <si>
    <t>2nd Class</t>
  </si>
  <si>
    <t>3rd Class</t>
  </si>
  <si>
    <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</si>
  <si>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</si>
  <si>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Number</t>
  </si>
  <si>
    <t>Rooms</t>
  </si>
  <si>
    <t>등급미정</t>
  </si>
  <si>
    <t>가족호텔</t>
  </si>
  <si>
    <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</si>
  <si>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>수입실적(백만원)
Receipts</t>
  </si>
  <si>
    <t>합계</t>
  </si>
  <si>
    <t>객실</t>
  </si>
  <si>
    <t>부대시설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</si>
  <si>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한국문화관광연구원</t>
    </r>
    <r>
      <rPr>
        <sz val="10"/>
        <rFont val="Arial"/>
        <family val="2"/>
      </rPr>
      <t>(</t>
    </r>
    <r>
      <rPr>
        <sz val="10"/>
        <rFont val="굴림"/>
        <family val="3"/>
      </rPr>
      <t>관광숙박업운영실적보고통계</t>
    </r>
    <r>
      <rPr>
        <sz val="10"/>
        <rFont val="Arial"/>
        <family val="2"/>
      </rPr>
      <t>)</t>
    </r>
  </si>
  <si>
    <t xml:space="preserve">  Source : Jeju Special Self-Governing Province Tourism Policy Div., Korea culture  &amp; tourism institute</t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</si>
  <si>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</si>
  <si>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t>(Unit : each)</t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</si>
  <si>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</si>
  <si>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</si>
  <si>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집배원수</t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</si>
  <si>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</si>
  <si>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</si>
  <si>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</si>
  <si>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</si>
  <si>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실</t>
    </r>
  </si>
  <si>
    <t>우편취급소</t>
  </si>
  <si>
    <t>General post</t>
  </si>
  <si>
    <t>Branch post</t>
  </si>
  <si>
    <t>Special post</t>
  </si>
  <si>
    <t>Military post</t>
  </si>
  <si>
    <t>Detached  post</t>
  </si>
  <si>
    <t>No. of</t>
  </si>
  <si>
    <t>office</t>
  </si>
  <si>
    <t>Postal agency</t>
  </si>
  <si>
    <t>staffs</t>
  </si>
  <si>
    <t>postmen</t>
  </si>
  <si>
    <r>
      <t xml:space="preserve">     </t>
    </r>
    <r>
      <rPr>
        <sz val="10"/>
        <color indexed="8"/>
        <rFont val="굴림"/>
        <family val="3"/>
      </rPr>
      <t>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Post box </t>
    </r>
  </si>
  <si>
    <r>
      <t>사서함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시설수</t>
    </r>
  </si>
  <si>
    <r>
      <t xml:space="preserve">  </t>
    </r>
    <r>
      <rPr>
        <sz val="10"/>
        <color indexed="8"/>
        <rFont val="굴림"/>
        <family val="3"/>
      </rPr>
      <t>수송장비</t>
    </r>
    <r>
      <rPr>
        <sz val="10"/>
        <color indexed="8"/>
        <rFont val="Arial"/>
        <family val="2"/>
      </rPr>
      <t xml:space="preserve">   Delivery equipment</t>
    </r>
  </si>
  <si>
    <r>
      <t>우표류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판매소</t>
    </r>
  </si>
  <si>
    <t>갑</t>
  </si>
  <si>
    <t>을</t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</si>
  <si>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</si>
  <si>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r>
      <t>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</si>
  <si>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t>Stamp sale</t>
  </si>
  <si>
    <t>Standing</t>
  </si>
  <si>
    <t>Hanging</t>
  </si>
  <si>
    <t>Post box</t>
  </si>
  <si>
    <t>Motor vehicle</t>
  </si>
  <si>
    <t>Motorcycle</t>
  </si>
  <si>
    <t>agency</t>
  </si>
  <si>
    <t>Source : Jeju Regional Communications Office</t>
  </si>
  <si>
    <t xml:space="preserve"> 자료 : kt제주고객본부</t>
  </si>
  <si>
    <t>Source :  kt Jeju Sales Headquarter</t>
  </si>
  <si>
    <r>
      <rPr>
        <sz val="10"/>
        <rFont val="돋움"/>
        <family val="3"/>
      </rPr>
      <t>집계
관광지수</t>
    </r>
  </si>
  <si>
    <r>
      <rPr>
        <sz val="10"/>
        <rFont val="돋움"/>
        <family val="3"/>
      </rPr>
      <t>방문객수</t>
    </r>
    <r>
      <rPr>
        <sz val="10"/>
        <rFont val="Arial"/>
        <family val="2"/>
      </rPr>
      <t xml:space="preserve"> Visitors </t>
    </r>
  </si>
  <si>
    <r>
      <rPr>
        <sz val="10"/>
        <rFont val="돋움"/>
        <family val="3"/>
      </rPr>
      <t>입도관광객수</t>
    </r>
    <r>
      <rPr>
        <sz val="10"/>
        <rFont val="Arial"/>
        <family val="2"/>
      </rPr>
      <t xml:space="preserve">  Tourists</t>
    </r>
  </si>
  <si>
    <r>
      <rPr>
        <sz val="10"/>
        <rFont val="돋움"/>
        <family val="3"/>
      </rP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</si>
  <si>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r>
      <rPr>
        <sz val="10"/>
        <rFont val="돋움"/>
        <family val="3"/>
      </rPr>
      <t>무료관광지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</si>
  <si>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</si>
  <si>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</si>
  <si>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</si>
  <si>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 xml:space="preserve"> </t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</si>
  <si>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</si>
  <si>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</si>
  <si>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</si>
  <si>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t>Malaysia</t>
  </si>
  <si>
    <t>Singapore</t>
  </si>
  <si>
    <r>
      <rPr>
        <sz val="10"/>
        <rFont val="굴림"/>
        <family val="3"/>
      </rPr>
      <t>말레이시아</t>
    </r>
  </si>
  <si>
    <r>
      <rPr>
        <sz val="10"/>
        <rFont val="굴림"/>
        <family val="3"/>
      </rP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</si>
  <si>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rPr>
        <sz val="10"/>
        <rFont val="굴림"/>
        <family val="3"/>
      </rPr>
      <t>싱가포르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</si>
  <si>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</si>
  <si>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</si>
  <si>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</si>
  <si>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</si>
  <si>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</si>
  <si>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관광지별</t>
    </r>
  </si>
  <si>
    <r>
      <rPr>
        <sz val="10"/>
        <rFont val="돋움"/>
        <family val="3"/>
      </rPr>
      <t>위치</t>
    </r>
  </si>
  <si>
    <r>
      <rPr>
        <sz val="10"/>
        <rFont val="돋움"/>
        <family val="3"/>
      </rPr>
      <t>지정일자</t>
    </r>
  </si>
  <si>
    <r>
      <rPr>
        <sz val="10"/>
        <rFont val="돋움"/>
        <family val="3"/>
      </rPr>
      <t>조성면적</t>
    </r>
  </si>
  <si>
    <r>
      <rPr>
        <sz val="10"/>
        <rFont val="돋움"/>
        <family val="3"/>
      </rPr>
      <t>방문객</t>
    </r>
    <r>
      <rPr>
        <sz val="10"/>
        <rFont val="Arial"/>
        <family val="2"/>
      </rPr>
      <t xml:space="preserve"> Tourists</t>
    </r>
  </si>
  <si>
    <r>
      <rPr>
        <sz val="10"/>
        <rFont val="굴림"/>
        <family val="3"/>
      </rPr>
      <t>내국인</t>
    </r>
  </si>
  <si>
    <r>
      <rPr>
        <sz val="10"/>
        <rFont val="굴림"/>
        <family val="3"/>
      </rPr>
      <t>외국인</t>
    </r>
  </si>
  <si>
    <r>
      <rPr>
        <sz val="10"/>
        <rFont val="굴림"/>
        <family val="3"/>
      </rPr>
      <t>봉개휴양림관광지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</si>
  <si>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</si>
  <si>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r>
      <rPr>
        <sz val="10"/>
        <rFont val="돋움"/>
        <family val="3"/>
      </rPr>
      <t>오라관광지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</si>
  <si>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</si>
  <si>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곽지관광지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</si>
  <si>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</si>
  <si>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r>
      <rPr>
        <sz val="10"/>
        <rFont val="돋움"/>
        <family val="3"/>
      </rPr>
      <t>협재관광지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</si>
  <si>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</si>
  <si>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제주돌문화공원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</si>
  <si>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</si>
  <si>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r>
      <rPr>
        <sz val="10"/>
        <rFont val="돋움"/>
        <family val="3"/>
      </rPr>
      <t>돈내코관광지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</si>
  <si>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상효동</t>
    </r>
    <r>
      <rPr>
        <sz val="10"/>
        <rFont val="Arial"/>
        <family val="2"/>
      </rPr>
      <t xml:space="preserve"> 1460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</si>
  <si>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용머리관광지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</si>
  <si>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안덕면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사계리</t>
    </r>
    <r>
      <rPr>
        <sz val="10"/>
        <rFont val="Arial"/>
        <family val="2"/>
      </rPr>
      <t xml:space="preserve"> 114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</si>
  <si>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돋움"/>
        <family val="3"/>
      </rPr>
      <t>금악관광지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</si>
  <si>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금악리</t>
    </r>
    <r>
      <rPr>
        <sz val="10"/>
        <rFont val="Arial"/>
        <family val="2"/>
      </rPr>
      <t xml:space="preserve"> 81-8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</si>
  <si>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함덕해안관광지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</si>
  <si>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함덕리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41-1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</si>
  <si>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돋움"/>
        <family val="3"/>
      </rPr>
      <t>김녕해수욕장관광지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</si>
  <si>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</si>
  <si>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묘산봉관광지</t>
    </r>
  </si>
  <si>
    <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157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</si>
  <si>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미천굴관광지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</si>
  <si>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성산읍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삼달리</t>
    </r>
    <r>
      <rPr>
        <sz val="10"/>
        <rFont val="Arial"/>
        <family val="2"/>
      </rPr>
      <t xml:space="preserve"> 1010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</si>
  <si>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돋움"/>
        <family val="3"/>
      </rPr>
      <t>수망관광지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</si>
  <si>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수망리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</si>
  <si>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토산관광지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</si>
  <si>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토산리</t>
    </r>
    <r>
      <rPr>
        <sz val="10"/>
        <rFont val="Arial"/>
        <family val="2"/>
      </rPr>
      <t xml:space="preserve"> 16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</si>
  <si>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돋움"/>
        <family val="3"/>
      </rPr>
      <t>남원관광지</t>
    </r>
    <r>
      <rPr>
        <sz val="10"/>
        <rFont val="Arial"/>
        <family val="2"/>
      </rPr>
      <t>(1</t>
    </r>
    <r>
      <rPr>
        <sz val="10"/>
        <rFont val="돋움"/>
        <family val="3"/>
      </rPr>
      <t>차</t>
    </r>
    <r>
      <rPr>
        <sz val="10"/>
        <rFont val="Arial"/>
        <family val="2"/>
      </rPr>
      <t>,2</t>
    </r>
    <r>
      <rPr>
        <sz val="10"/>
        <rFont val="돋움"/>
        <family val="3"/>
      </rPr>
      <t>차</t>
    </r>
    <r>
      <rPr>
        <sz val="10"/>
        <rFont val="Arial"/>
        <family val="2"/>
      </rPr>
      <t>)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</si>
  <si>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남원리</t>
    </r>
    <r>
      <rPr>
        <sz val="10"/>
        <rFont val="Arial"/>
        <family val="2"/>
      </rPr>
      <t xml:space="preserve"> 1408, 2384-1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</si>
  <si>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돋움"/>
        <family val="3"/>
      </rPr>
      <t>표선민속관광지</t>
    </r>
  </si>
  <si>
    <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표선리</t>
    </r>
    <r>
      <rPr>
        <sz val="10"/>
        <rFont val="Arial"/>
        <family val="2"/>
      </rPr>
      <t xml:space="preserve"> 40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</si>
  <si>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천㎡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</si>
  <si>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천㎡</t>
    </r>
    <r>
      <rPr>
        <sz val="10"/>
        <rFont val="Arial"/>
        <family val="2"/>
      </rPr>
      <t>,  1,000Person)</t>
    </r>
  </si>
  <si>
    <r>
      <t xml:space="preserve">           21.  </t>
    </r>
    <r>
      <rPr>
        <b/>
        <sz val="18"/>
        <rFont val="굴림"/>
        <family val="3"/>
      </rPr>
      <t>관광지별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관람인원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수입</t>
    </r>
    <r>
      <rPr>
        <b/>
        <sz val="18"/>
        <rFont val="Arial"/>
        <family val="2"/>
      </rPr>
      <t xml:space="preserve">         Visitors and Receipts, by Tourist Attraction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</si>
  <si>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</si>
  <si>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</si>
  <si>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b/>
        <sz val="10"/>
        <rFont val="굴림"/>
        <family val="3"/>
      </rPr>
      <t>인</t>
    </r>
    <r>
      <rPr>
        <b/>
        <sz val="10"/>
        <rFont val="Arial"/>
        <family val="2"/>
      </rPr>
      <t xml:space="preserve">   </t>
    </r>
    <r>
      <rPr>
        <b/>
        <sz val="10"/>
        <rFont val="굴림"/>
        <family val="3"/>
      </rPr>
      <t>원</t>
    </r>
  </si>
  <si>
    <r>
      <rPr>
        <b/>
        <sz val="10"/>
        <rFont val="굴림"/>
        <family val="3"/>
      </rPr>
      <t>징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수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액</t>
    </r>
  </si>
  <si>
    <r>
      <rPr>
        <b/>
        <sz val="10"/>
        <rFont val="굴림"/>
        <family val="3"/>
      </rPr>
      <t>제주시</t>
    </r>
  </si>
  <si>
    <r>
      <rPr>
        <sz val="10"/>
        <rFont val="굴림"/>
        <family val="3"/>
      </rPr>
      <t>삼성혈</t>
    </r>
  </si>
  <si>
    <r>
      <rPr>
        <sz val="10"/>
        <rFont val="굴림"/>
        <family val="3"/>
      </rPr>
      <t>제주목관아지</t>
    </r>
  </si>
  <si>
    <r>
      <rPr>
        <sz val="10"/>
        <rFont val="굴림"/>
        <family val="3"/>
      </rPr>
      <t>삼양선사유적지</t>
    </r>
  </si>
  <si>
    <r>
      <rPr>
        <sz val="10"/>
        <rFont val="굴림"/>
        <family val="3"/>
      </rPr>
      <t>국립제주박물관</t>
    </r>
  </si>
  <si>
    <r>
      <rPr>
        <sz val="10"/>
        <rFont val="굴림"/>
        <family val="3"/>
      </rPr>
      <t>민속자연사박물관</t>
    </r>
  </si>
  <si>
    <r>
      <rPr>
        <sz val="10"/>
        <rFont val="굴림"/>
        <family val="3"/>
      </rPr>
      <t>절물자연휴양림</t>
    </r>
  </si>
  <si>
    <r>
      <rPr>
        <sz val="10"/>
        <rFont val="굴림"/>
        <family val="3"/>
      </rPr>
      <t>제주러브랜드</t>
    </r>
  </si>
  <si>
    <r>
      <rPr>
        <sz val="10"/>
        <rFont val="굴림"/>
        <family val="3"/>
      </rPr>
      <t>한라산국립공원</t>
    </r>
  </si>
  <si>
    <r>
      <rPr>
        <sz val="10"/>
        <rFont val="굴림"/>
        <family val="3"/>
      </rPr>
      <t>해녀박물관</t>
    </r>
  </si>
  <si>
    <r>
      <rPr>
        <sz val="10"/>
        <rFont val="굴림"/>
        <family val="3"/>
      </rPr>
      <t>항몽유적지</t>
    </r>
  </si>
  <si>
    <r>
      <rPr>
        <sz val="10"/>
        <rFont val="굴림"/>
        <family val="3"/>
      </rPr>
      <t>산굼부리</t>
    </r>
  </si>
  <si>
    <r>
      <rPr>
        <sz val="10"/>
        <rFont val="돋움"/>
        <family val="3"/>
      </rPr>
      <t>비자림</t>
    </r>
  </si>
  <si>
    <r>
      <rPr>
        <sz val="10"/>
        <rFont val="굴림"/>
        <family val="3"/>
      </rPr>
      <t>제주항일기념관</t>
    </r>
  </si>
  <si>
    <r>
      <rPr>
        <sz val="10"/>
        <rFont val="굴림"/>
        <family val="3"/>
      </rPr>
      <t>한림공원</t>
    </r>
  </si>
  <si>
    <r>
      <rPr>
        <sz val="10"/>
        <rFont val="돋움"/>
        <family val="3"/>
      </rPr>
      <t>생각하는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</t>
    </r>
    <r>
      <rPr>
        <sz val="10"/>
        <rFont val="Arial"/>
        <family val="2"/>
      </rPr>
      <t>.</t>
    </r>
    <r>
      <rPr>
        <sz val="10"/>
        <rFont val="돋움"/>
        <family val="3"/>
      </rPr>
      <t>분재예술원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</si>
  <si>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만장굴관광지</t>
    </r>
  </si>
  <si>
    <r>
      <rPr>
        <sz val="10"/>
        <rFont val="돋움"/>
        <family val="3"/>
      </rPr>
      <t>㈜제주미니미니랜드</t>
    </r>
  </si>
  <si>
    <t>-</t>
  </si>
  <si>
    <r>
      <rPr>
        <sz val="10"/>
        <color indexed="8"/>
        <rFont val="돋움"/>
        <family val="3"/>
      </rPr>
      <t>관광지명</t>
    </r>
  </si>
  <si>
    <r>
      <rPr>
        <sz val="10"/>
        <color indexed="8"/>
        <rFont val="돋움"/>
        <family val="3"/>
      </rPr>
      <t>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치</t>
    </r>
  </si>
  <si>
    <r>
      <rPr>
        <sz val="10"/>
        <color indexed="8"/>
        <rFont val="돋움"/>
        <family val="3"/>
      </rPr>
      <t>지정일자</t>
    </r>
  </si>
  <si>
    <r>
      <rPr>
        <sz val="10"/>
        <color indexed="8"/>
        <rFont val="돋움"/>
        <family val="3"/>
      </rPr>
      <t>면적</t>
    </r>
  </si>
  <si>
    <r>
      <rPr>
        <sz val="10"/>
        <color indexed="8"/>
        <rFont val="돋움"/>
        <family val="3"/>
      </rPr>
      <t>특색</t>
    </r>
  </si>
  <si>
    <r>
      <t>16</t>
    </r>
    <r>
      <rPr>
        <b/>
        <sz val="10"/>
        <rFont val="굴림"/>
        <family val="3"/>
      </rPr>
      <t>개소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</si>
  <si>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</si>
  <si>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</si>
  <si>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</si>
  <si>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위락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</si>
  <si>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</si>
  <si>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해양형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</si>
  <si>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</si>
  <si>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해양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</si>
  <si>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</si>
  <si>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</si>
  <si>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돈내코관광지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</si>
  <si>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</si>
  <si>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휴양형</t>
    </r>
  </si>
  <si>
    <r>
      <rPr>
        <sz val="10"/>
        <color indexed="8"/>
        <rFont val="굴림"/>
        <family val="3"/>
      </rPr>
      <t>용머리관광지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</si>
  <si>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</si>
  <si>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</si>
  <si>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금악관광지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</si>
  <si>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</si>
  <si>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함덕해안관광지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</si>
  <si>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</si>
  <si>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돋움"/>
        <family val="3"/>
      </rPr>
      <t>김녕해수욕장관광지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</si>
  <si>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</si>
  <si>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묘산봉관광지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</si>
  <si>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</si>
  <si>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미천굴관광지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</si>
  <si>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</si>
  <si>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</si>
  <si>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수망관광지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</si>
  <si>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</si>
  <si>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</si>
  <si>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굴림"/>
        <family val="3"/>
      </rPr>
      <t>토산관광지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</si>
  <si>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</si>
  <si>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해양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</si>
  <si>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 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</si>
  <si>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</si>
  <si>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t>1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문화형</t>
    </r>
    <r>
      <rPr>
        <sz val="10"/>
        <rFont val="Arial"/>
        <family val="2"/>
      </rPr>
      <t xml:space="preserve"> / 2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레저스포츠형</t>
    </r>
  </si>
  <si>
    <r>
      <rPr>
        <sz val="10"/>
        <color indexed="8"/>
        <rFont val="돋움"/>
        <family val="3"/>
      </rPr>
      <t>표선민속관광지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</si>
  <si>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</si>
  <si>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문화형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</si>
  <si>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</si>
  <si>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 (Unit :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</si>
  <si>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</si>
  <si>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㎡</t>
    </r>
    <r>
      <rPr>
        <sz val="10"/>
        <rFont val="Arial"/>
        <family val="2"/>
      </rPr>
      <t>, number, person)</t>
    </r>
  </si>
  <si>
    <t xml:space="preserve">  총  면  적</t>
  </si>
  <si>
    <t xml:space="preserve"> 백  사  장</t>
  </si>
  <si>
    <t>시   설   물</t>
  </si>
  <si>
    <t>이  용  객 수</t>
  </si>
  <si>
    <t xml:space="preserve"> 면  적</t>
  </si>
  <si>
    <t>길  이</t>
  </si>
  <si>
    <t>화  장  실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</si>
  <si>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합계에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가족호텔은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</si>
  <si>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</si>
  <si>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</si>
  <si>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</si>
  <si>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</si>
  <si>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</si>
  <si>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</si>
  <si>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</si>
  <si>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</si>
  <si>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</si>
  <si>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2 0 10</t>
  </si>
  <si>
    <r>
      <rPr>
        <sz val="10"/>
        <rFont val="굴림"/>
        <family val="3"/>
      </rPr>
      <t>제주우편집중국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</si>
  <si>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</si>
  <si>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서귀포우체국</t>
    </r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</si>
  <si>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제주지방우정청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</si>
  <si>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</si>
  <si>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연     별</t>
  </si>
  <si>
    <t>계   Total</t>
  </si>
  <si>
    <t>일   반   General mail</t>
  </si>
  <si>
    <t>특   수   Special mail</t>
  </si>
  <si>
    <t>소   포   Parcel</t>
  </si>
  <si>
    <t>국 내
Domestic</t>
  </si>
  <si>
    <t>국 제
International</t>
  </si>
  <si>
    <t xml:space="preserve">2 0 1 2 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</si>
  <si>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제주지방우정청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</si>
  <si>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</si>
  <si>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블</t>
    </r>
    <r>
      <rPr>
        <sz val="10"/>
        <rFont val="Arial"/>
        <family val="2"/>
      </rPr>
      <t>(km)  Cables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</si>
  <si>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Other facilities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</si>
  <si>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로
</t>
    </r>
    <r>
      <rPr>
        <sz val="10"/>
        <rFont val="Arial"/>
        <family val="2"/>
      </rPr>
      <t>Urban lines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</si>
  <si>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Inter-nation lines</t>
    </r>
  </si>
  <si>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Optical</t>
    </r>
  </si>
  <si>
    <r>
      <rPr>
        <sz val="10"/>
        <rFont val="굴림"/>
        <family val="3"/>
      </rPr>
      <t xml:space="preserve">지하관로
</t>
    </r>
    <r>
      <rPr>
        <sz val="10"/>
        <rFont val="Arial"/>
        <family val="2"/>
      </rPr>
      <t>Under
ground cables</t>
    </r>
  </si>
  <si>
    <r>
      <rPr>
        <sz val="10"/>
        <rFont val="굴림"/>
        <family val="3"/>
      </rPr>
      <t xml:space="preserve">단자함
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
Terminal
plate box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</si>
  <si>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>(</t>
    </r>
    <r>
      <rPr>
        <sz val="10"/>
        <rFont val="굴림"/>
        <family val="3"/>
      </rPr>
      <t>기</t>
    </r>
    <r>
      <rPr>
        <sz val="10"/>
        <rFont val="Arial"/>
        <family val="2"/>
      </rPr>
      <t>)
Artificial/Manual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</si>
  <si>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Poles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</si>
  <si>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Aerial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</si>
  <si>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하
</t>
    </r>
    <r>
      <rPr>
        <sz val="10"/>
        <rFont val="Arial"/>
        <family val="2"/>
      </rPr>
      <t>Under-
ground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</si>
  <si>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Artificial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</si>
  <si>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Manual</t>
    </r>
  </si>
  <si>
    <t>28. 통신선로시설               Communications Line Installations</t>
  </si>
  <si>
    <t>2 0 0 9</t>
  </si>
  <si>
    <t>2 0 1 2</t>
  </si>
  <si>
    <t xml:space="preserve">Note : 4) Total number of Jeju Special Self-Governing Province </t>
  </si>
  <si>
    <t xml:space="preserve">   주 :  1) 여객 및 화물  등록대수는 12월말 현재 수치,  수송인원 및 수송량은 연간 합계임</t>
  </si>
  <si>
    <t xml:space="preserve">          2)  마을(공영)버스 제외, 택시 등록대수는 면허 수치임</t>
  </si>
  <si>
    <t xml:space="preserve">          3) 2012년부터 대여차 삭제</t>
  </si>
  <si>
    <t xml:space="preserve">          4) 제주특별자치도 전체수치임</t>
  </si>
  <si>
    <t xml:space="preserve">   주 : 1) 보급률=(B)/(A)*100</t>
  </si>
  <si>
    <t xml:space="preserve">         2) 제주특별자치도 전체수치임</t>
  </si>
  <si>
    <t xml:space="preserve">   주 : 1) 자전거도로는 편도기준(양방향인 경우 각각 인정)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</si>
  <si>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</si>
  <si>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>,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</si>
  <si>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</si>
  <si>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에어부산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</si>
  <si>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</si>
  <si>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진에어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유아제외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</si>
  <si>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이스타항공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</si>
  <si>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티웨이항공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</si>
  <si>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우편물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</si>
  <si>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 xml:space="preserve">   주 : 1) 관용선은 기타선에 포함</t>
  </si>
  <si>
    <t xml:space="preserve">   주 : 1) 백사장 면적은 고시면적임</t>
  </si>
  <si>
    <t>07. 1</t>
  </si>
  <si>
    <t>Year</t>
  </si>
  <si>
    <t>2 0 1 0</t>
  </si>
  <si>
    <r>
      <rPr>
        <sz val="10"/>
        <rFont val="굴림"/>
        <family val="3"/>
      </rPr>
      <t>노선수</t>
    </r>
  </si>
  <si>
    <r>
      <rPr>
        <sz val="10"/>
        <rFont val="굴림"/>
        <family val="3"/>
      </rPr>
      <t>길이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</si>
  <si>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</si>
  <si>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(A)
Total buses</t>
    </r>
  </si>
  <si>
    <r>
      <rPr>
        <sz val="10"/>
        <rFont val="굴림"/>
        <family val="3"/>
      </rPr>
      <t>천연가스</t>
    </r>
    <r>
      <rPr>
        <sz val="10"/>
        <rFont val="Arial"/>
        <family val="2"/>
      </rPr>
      <t xml:space="preserve">(CNG)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(B)
CNG buses</t>
    </r>
  </si>
  <si>
    <r>
      <rPr>
        <sz val="10"/>
        <rFont val="굴림"/>
        <family val="3"/>
      </rP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보급대수
</t>
    </r>
    <r>
      <rPr>
        <sz val="10"/>
        <rFont val="Arial"/>
        <family val="2"/>
      </rPr>
      <t>Supply buses in current year</t>
    </r>
  </si>
  <si>
    <r>
      <rPr>
        <sz val="10"/>
        <rFont val="굴림"/>
        <family val="3"/>
      </rPr>
      <t xml:space="preserve">보급률
</t>
    </r>
    <r>
      <rPr>
        <sz val="10"/>
        <rFont val="Arial"/>
        <family val="2"/>
      </rPr>
      <t>Supply rate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</si>
  <si>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</si>
  <si>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</si>
  <si>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자전거전용도로
</t>
    </r>
    <r>
      <rPr>
        <sz val="10"/>
        <rFont val="Arial"/>
        <family val="2"/>
      </rPr>
      <t>Exclusive bicycle path</t>
    </r>
  </si>
  <si>
    <r>
      <rPr>
        <sz val="10"/>
        <rFont val="굴림"/>
        <family val="3"/>
      </rPr>
      <t xml:space="preserve">자전거보행자겸용도로
</t>
    </r>
    <r>
      <rPr>
        <sz val="10"/>
        <rFont val="Arial"/>
        <family val="2"/>
      </rPr>
      <t>Bicycle &amp; pedestrian path</t>
    </r>
  </si>
  <si>
    <r>
      <rPr>
        <sz val="10"/>
        <rFont val="굴림"/>
        <family val="3"/>
      </rPr>
      <t xml:space="preserve">자전거전용차로
</t>
    </r>
    <r>
      <rPr>
        <sz val="10"/>
        <rFont val="Arial"/>
        <family val="2"/>
      </rPr>
      <t>Exclusive bicycle lane</t>
    </r>
  </si>
  <si>
    <r>
      <rPr>
        <sz val="10"/>
        <rFont val="굴림"/>
        <family val="3"/>
      </rPr>
      <t xml:space="preserve">노선수
</t>
    </r>
    <r>
      <rPr>
        <sz val="10"/>
        <rFont val="Arial"/>
        <family val="2"/>
      </rPr>
      <t>No. of paths</t>
    </r>
  </si>
  <si>
    <r>
      <rPr>
        <sz val="10"/>
        <rFont val="굴림"/>
        <family val="3"/>
      </rPr>
      <t xml:space="preserve">길이
</t>
    </r>
    <r>
      <rPr>
        <sz val="10"/>
        <rFont val="Arial"/>
        <family val="2"/>
      </rPr>
      <t>Length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</si>
  <si>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</si>
  <si>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</si>
  <si>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</si>
  <si>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t>Total</t>
  </si>
  <si>
    <t>General mail</t>
  </si>
  <si>
    <t>Special mail</t>
  </si>
  <si>
    <t>Parcel</t>
  </si>
  <si>
    <t>Post Office</t>
  </si>
  <si>
    <t>Receipt</t>
  </si>
  <si>
    <t>Delivery</t>
  </si>
  <si>
    <t>Jeju Post Office</t>
  </si>
  <si>
    <t>Seogwipo Post office</t>
  </si>
  <si>
    <t>국    별</t>
  </si>
  <si>
    <t>Jan.</t>
  </si>
  <si>
    <t>Feb.</t>
  </si>
  <si>
    <t>Mar.</t>
  </si>
  <si>
    <t>Apr.</t>
  </si>
  <si>
    <t>June</t>
  </si>
  <si>
    <t>July</t>
  </si>
  <si>
    <t>Aug.</t>
  </si>
  <si>
    <t>Sept.</t>
  </si>
  <si>
    <t>10 월</t>
  </si>
  <si>
    <t>Oct.</t>
  </si>
  <si>
    <t>11 월</t>
  </si>
  <si>
    <t>Nov.</t>
  </si>
  <si>
    <t>12 월</t>
  </si>
  <si>
    <t>Dec.</t>
  </si>
  <si>
    <t>2 0 1 0</t>
  </si>
  <si>
    <t>연    별</t>
  </si>
  <si>
    <t>Year</t>
  </si>
  <si>
    <t>Inter-city buses</t>
  </si>
  <si>
    <t>Intra-city buses</t>
  </si>
  <si>
    <t>Taxi</t>
  </si>
  <si>
    <t>Chartered car</t>
  </si>
  <si>
    <t>General cargo</t>
  </si>
  <si>
    <t>Individual cargo</t>
  </si>
  <si>
    <t>Delivery cargo</t>
  </si>
  <si>
    <t>월    별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</si>
  <si>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</si>
  <si>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</si>
  <si>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Month</t>
  </si>
  <si>
    <t>Number</t>
  </si>
  <si>
    <t xml:space="preserve">Volume </t>
  </si>
  <si>
    <t>of cars</t>
  </si>
  <si>
    <t>of passengers</t>
  </si>
  <si>
    <t>(Unit : number, plane )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</si>
  <si>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</si>
  <si>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</si>
  <si>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</si>
  <si>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</si>
  <si>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</si>
  <si>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Toll</t>
    </r>
  </si>
  <si>
    <r>
      <t>무료</t>
    </r>
    <r>
      <rPr>
        <sz val="10"/>
        <rFont val="Arial"/>
        <family val="2"/>
      </rPr>
      <t xml:space="preserve">   Free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</si>
  <si>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</si>
  <si>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</si>
  <si>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</si>
  <si>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t>Year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</si>
  <si>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</si>
  <si>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</si>
  <si>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</si>
  <si>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</si>
  <si>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Si</t>
  </si>
  <si>
    <t>Number</t>
  </si>
  <si>
    <t>Space</t>
  </si>
  <si>
    <t>Plane</t>
  </si>
  <si>
    <t xml:space="preserve">  Number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</si>
  <si>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</si>
  <si>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</si>
  <si>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</si>
  <si>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</si>
  <si>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</si>
  <si>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</si>
  <si>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</si>
  <si>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</si>
  <si>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</si>
  <si>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</si>
  <si>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</si>
  <si>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</si>
  <si>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</si>
  <si>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</si>
  <si>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</si>
  <si>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</si>
  <si>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</si>
  <si>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</si>
  <si>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</si>
  <si>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</si>
  <si>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</si>
  <si>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</si>
  <si>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</si>
  <si>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</si>
  <si>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>Domestic Lines</t>
  </si>
  <si>
    <t>A330/A300/B737</t>
  </si>
  <si>
    <t>62.12.02</t>
  </si>
  <si>
    <t>62.12.16</t>
  </si>
  <si>
    <t>Busan</t>
  </si>
  <si>
    <t>76.03.06</t>
  </si>
  <si>
    <t>Daegu</t>
  </si>
  <si>
    <t>B737</t>
  </si>
  <si>
    <t>Gwangju</t>
  </si>
  <si>
    <t>85.07.10</t>
  </si>
  <si>
    <t>Ulsan</t>
  </si>
  <si>
    <t>A300/B737</t>
  </si>
  <si>
    <t>97.04.28</t>
  </si>
  <si>
    <t>77.08.01</t>
  </si>
  <si>
    <t>Yeosu</t>
  </si>
  <si>
    <t>92.12.14</t>
  </si>
  <si>
    <t>Gunsan</t>
  </si>
  <si>
    <t>97.02.28</t>
  </si>
  <si>
    <t>Wonju</t>
  </si>
  <si>
    <t xml:space="preserve">          International Lines</t>
  </si>
  <si>
    <t>A300</t>
  </si>
  <si>
    <t>69.10.07</t>
  </si>
  <si>
    <t>Osaka</t>
  </si>
  <si>
    <t>85.10.27</t>
  </si>
  <si>
    <t>Tokyo</t>
  </si>
  <si>
    <t>88.03.27</t>
  </si>
  <si>
    <t>Nagoya</t>
  </si>
  <si>
    <t>00.08.03</t>
  </si>
  <si>
    <t>Beijing</t>
  </si>
  <si>
    <t>국     내      선</t>
  </si>
  <si>
    <t>Gimpo</t>
  </si>
  <si>
    <t>10.07.31</t>
  </si>
  <si>
    <t>Pohang</t>
  </si>
  <si>
    <t>International Lines</t>
  </si>
  <si>
    <t>Fukuoka</t>
  </si>
  <si>
    <r>
      <rPr>
        <b/>
        <sz val="10"/>
        <rFont val="돋움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돋움"/>
        <family val="3"/>
      </rPr>
      <t>제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선</t>
    </r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</si>
  <si>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선</t>
    </r>
  </si>
  <si>
    <t xml:space="preserve"> 06.6.5 </t>
  </si>
  <si>
    <t xml:space="preserve"> 08.6.13 </t>
  </si>
  <si>
    <t xml:space="preserve"> 06.8.25 </t>
  </si>
  <si>
    <t>CheongJu</t>
  </si>
  <si>
    <t>08.7.17</t>
  </si>
  <si>
    <t>부 산</t>
  </si>
  <si>
    <t xml:space="preserve"> B737 </t>
  </si>
  <si>
    <t xml:space="preserve"> 08.12.1 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</si>
  <si>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</si>
  <si>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</si>
  <si>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</si>
  <si>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</si>
  <si>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</si>
  <si>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</si>
  <si>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</si>
  <si>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</si>
  <si>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</si>
  <si>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</si>
  <si>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</si>
  <si>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</si>
  <si>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</si>
  <si>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</si>
  <si>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</si>
  <si>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</si>
  <si>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</si>
  <si>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</si>
  <si>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</si>
  <si>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</si>
  <si>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</si>
  <si>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</si>
  <si>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</si>
  <si>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</si>
  <si>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</si>
  <si>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</si>
  <si>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t xml:space="preserve"> </t>
  </si>
  <si>
    <t>-</t>
  </si>
  <si>
    <t>노선별</t>
  </si>
  <si>
    <t>Number of</t>
  </si>
  <si>
    <t>Routes</t>
  </si>
  <si>
    <t>Scheduled Flights</t>
  </si>
  <si>
    <t>Passengers</t>
  </si>
  <si>
    <t>Freight</t>
  </si>
  <si>
    <t>Loafway</t>
  </si>
  <si>
    <t>Tourist</t>
  </si>
  <si>
    <t>1 월</t>
  </si>
  <si>
    <t>2 월</t>
  </si>
  <si>
    <t>3 월</t>
  </si>
  <si>
    <t>4 월</t>
  </si>
  <si>
    <t>5 월</t>
  </si>
  <si>
    <t>May</t>
  </si>
  <si>
    <t>6 월</t>
  </si>
  <si>
    <t>7 월</t>
  </si>
  <si>
    <t>8 월</t>
  </si>
  <si>
    <t>9 월</t>
  </si>
  <si>
    <t>Visitors</t>
  </si>
  <si>
    <t>Receipts</t>
  </si>
  <si>
    <t>Jeju-Si</t>
  </si>
  <si>
    <t>Samseonghyeol</t>
  </si>
  <si>
    <t>Jeju Mokkwanaji</t>
  </si>
  <si>
    <t>Samyang-dong Prehistoric Historical Site</t>
  </si>
  <si>
    <t>Jeju National Museum</t>
  </si>
  <si>
    <t>Jeju Folklore&amp;Natural History Museum</t>
  </si>
  <si>
    <t>Jeolmul Natural Forest Resort</t>
  </si>
  <si>
    <t>Jeju Stone Culture Park</t>
  </si>
  <si>
    <t>Jeju Love Land</t>
  </si>
  <si>
    <t>Mt. Halla National Park</t>
  </si>
  <si>
    <t>Museum of Women Divers</t>
  </si>
  <si>
    <t>Hangmong Historical Site</t>
  </si>
  <si>
    <t>Sangumburi Crater</t>
  </si>
  <si>
    <t>Bijarim Forest</t>
  </si>
  <si>
    <t>Jeju Anti-Japanese Memorial Hall</t>
  </si>
  <si>
    <t>Hallim Park</t>
  </si>
  <si>
    <t>Spirited Garden, Bunjae Artpia</t>
  </si>
  <si>
    <t>Manjanggul</t>
  </si>
  <si>
    <t>Jeju Mini-mini Land</t>
  </si>
  <si>
    <t>Seongsanpo</t>
  </si>
  <si>
    <t>Iho tewoo beach</t>
  </si>
  <si>
    <t>Samnyang blacksand beach</t>
  </si>
  <si>
    <t>곽지과물해변</t>
  </si>
  <si>
    <t>Gwakji  gwamool beach</t>
  </si>
  <si>
    <t>협재해변</t>
  </si>
  <si>
    <t>Hyeopjae beach</t>
  </si>
  <si>
    <t>금능으뜸원해변</t>
  </si>
  <si>
    <t>Geumneung best beach</t>
  </si>
  <si>
    <t>함덕서우봉해변</t>
  </si>
  <si>
    <t>Hamdeok seoubong beach</t>
  </si>
  <si>
    <t>김녕성세기해변</t>
  </si>
  <si>
    <t>Gimyeong seong se gi beach</t>
  </si>
  <si>
    <t>화순금모래해변</t>
  </si>
  <si>
    <t>Hwasun geummorae beach</t>
  </si>
  <si>
    <t>중문색달해변</t>
  </si>
  <si>
    <t>Jungmun saekdal beach</t>
  </si>
  <si>
    <t>표선해비치해변</t>
  </si>
  <si>
    <t>Pyoseon haevichi beach</t>
  </si>
  <si>
    <t>신양섭지코지해변</t>
  </si>
  <si>
    <t>Sinyang soebjicoji beach</t>
  </si>
  <si>
    <t>하효쇠소깍해변</t>
  </si>
  <si>
    <t>Hahyo soe sok kak beach</t>
  </si>
  <si>
    <r>
      <t>삼양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검은모래해변</t>
    </r>
  </si>
  <si>
    <t>자료 : 제주특별자치도 관광정책과</t>
  </si>
  <si>
    <t>Source : Jeju Regional  Communications Office</t>
  </si>
  <si>
    <t>Gimnyeong Beach tourist spot</t>
  </si>
  <si>
    <t>1998.04.22</t>
  </si>
  <si>
    <t>Myosanbong tourist spot</t>
  </si>
  <si>
    <t xml:space="preserve">Tourist hotel </t>
  </si>
  <si>
    <r>
      <t xml:space="preserve">16.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        Registration of Tourist Service Establishments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</si>
  <si>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</si>
  <si>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</si>
  <si>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</si>
  <si>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hotel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</si>
  <si>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</si>
  <si>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</si>
  <si>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</si>
  <si>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</si>
  <si>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국내외
여행업</t>
  </si>
  <si>
    <t>전문휴양업</t>
  </si>
  <si>
    <t>종합휴양업</t>
  </si>
  <si>
    <t>자동차</t>
  </si>
  <si>
    <t>관광유람선업</t>
  </si>
  <si>
    <t>관광공연장업</t>
  </si>
  <si>
    <r>
      <t xml:space="preserve"> </t>
    </r>
    <r>
      <rPr>
        <sz val="10"/>
        <rFont val="굴림"/>
        <family val="3"/>
      </rPr>
      <t>외국인전용관광</t>
    </r>
  </si>
  <si>
    <t>야영장업</t>
  </si>
  <si>
    <t>기념품판매업</t>
  </si>
  <si>
    <t>가족호텔업</t>
  </si>
  <si>
    <t>관광호텔업</t>
  </si>
  <si>
    <t>기타호텔업</t>
  </si>
  <si>
    <t>recreation</t>
  </si>
  <si>
    <t>Motorist</t>
  </si>
  <si>
    <t>Performing</t>
  </si>
  <si>
    <t>Souvenir shops</t>
  </si>
  <si>
    <t>General</t>
  </si>
  <si>
    <t>Overseas</t>
  </si>
  <si>
    <t>Domestic</t>
  </si>
  <si>
    <t>Family hotel</t>
  </si>
  <si>
    <t xml:space="preserve">Other hotels </t>
  </si>
  <si>
    <t>services</t>
  </si>
  <si>
    <t xml:space="preserve">Resort complexes
</t>
  </si>
  <si>
    <t>convenience
 facilities</t>
  </si>
  <si>
    <t>cruises</t>
  </si>
  <si>
    <t>arts for tourist</t>
  </si>
  <si>
    <t>for
foreigners only</t>
  </si>
  <si>
    <t>2 0 1 1</t>
  </si>
  <si>
    <t>카지노업</t>
  </si>
  <si>
    <t>시설업</t>
  </si>
  <si>
    <t>기획업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</si>
  <si>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</si>
  <si>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</si>
  <si>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</si>
  <si>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</si>
  <si>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</si>
  <si>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</si>
  <si>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</si>
  <si>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한옥</t>
  </si>
  <si>
    <t>음식점업</t>
  </si>
  <si>
    <t>유흥음식점업</t>
  </si>
  <si>
    <t>식당업</t>
  </si>
  <si>
    <t>관광업</t>
  </si>
  <si>
    <t>사진업</t>
  </si>
  <si>
    <t>펜션업</t>
  </si>
  <si>
    <t>체험업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</si>
  <si>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</si>
  <si>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</si>
  <si>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</si>
  <si>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</si>
  <si>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</si>
  <si>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</si>
  <si>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</si>
  <si>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>Amusement Restaurants Exclusive to Foreigners</t>
  </si>
  <si>
    <t>Tourist Restaurants</t>
  </si>
  <si>
    <t xml:space="preserve">City Circle Tourism </t>
  </si>
  <si>
    <t>Tourism Photography</t>
  </si>
  <si>
    <t>Tourist Pension</t>
  </si>
  <si>
    <t>Korean-style 
house 
experience</t>
  </si>
  <si>
    <t xml:space="preserve"> 주 : 1) 여행업에서 하나의 사업체가 국내여행업과 국외여행업 모두 등록한 경우 국내·외여행업으로 분류</t>
  </si>
  <si>
    <t xml:space="preserve">       2) 기타호텔업에는 수상관광호텔업, 한국전통호텔업, 호스텔업이 포함 </t>
  </si>
  <si>
    <t xml:space="preserve">       3) 관광편의시설업 중 한옥체험업은 2009년 관광진흥법규 개정에 의거, 2009년부터 대상업종으로 추가 </t>
  </si>
  <si>
    <t xml:space="preserve">       4) 2011년부터 '관광삭도업' → '관광궤도업'으로 항목 변경, '한옥체험업' 항목 추가, '호텔업' 분류 수정</t>
  </si>
  <si>
    <t xml:space="preserve">2 0 1 0 </t>
  </si>
  <si>
    <t>1998.05.08</t>
  </si>
  <si>
    <t>Mi-cheon Cave tourist spot</t>
  </si>
  <si>
    <t>2000.03.15</t>
  </si>
  <si>
    <t>Sumang tourist spot</t>
  </si>
  <si>
    <t>1997.08.29</t>
  </si>
  <si>
    <t>Tosan tourist spot</t>
  </si>
  <si>
    <t>Namwon tourist spot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</si>
  <si>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</si>
  <si>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</si>
  <si>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t>Passenger</t>
  </si>
  <si>
    <t>Cargo</t>
  </si>
  <si>
    <t>Tanker</t>
  </si>
  <si>
    <t>Tugboat</t>
  </si>
  <si>
    <t>Others</t>
  </si>
  <si>
    <t>Steel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</si>
  <si>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</si>
  <si>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</si>
  <si>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</si>
  <si>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t xml:space="preserve">   Gross</t>
  </si>
  <si>
    <t>vessels</t>
  </si>
  <si>
    <t>ton</t>
  </si>
  <si>
    <t>Capacity</t>
  </si>
  <si>
    <t>operation</t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</si>
  <si>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</si>
  <si>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</si>
  <si>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t>Vessels</t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</si>
  <si>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</si>
  <si>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</si>
  <si>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</si>
  <si>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</si>
  <si>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</si>
  <si>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</si>
  <si>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</si>
  <si>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</si>
  <si>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</si>
  <si>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</si>
  <si>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</si>
  <si>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Maximum</t>
  </si>
  <si>
    <t>first</t>
  </si>
  <si>
    <t>Distance of</t>
  </si>
  <si>
    <t>transportation</t>
  </si>
  <si>
    <t>tonnage</t>
  </si>
  <si>
    <t>speed</t>
  </si>
  <si>
    <t>Departure</t>
  </si>
  <si>
    <t>Entry</t>
  </si>
  <si>
    <t>voyage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</si>
  <si>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</si>
  <si>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place, person,million won)</t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</si>
  <si>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</si>
  <si>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Tourism receipts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</si>
  <si>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</si>
  <si>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t>Foreign</t>
  </si>
  <si>
    <t>Korean Won</t>
  </si>
  <si>
    <t>Foreign Currency</t>
  </si>
  <si>
    <t>Location</t>
  </si>
  <si>
    <t>Date of designation</t>
  </si>
  <si>
    <t>2001.05.10</t>
  </si>
  <si>
    <t>Pyoseon Folk tourist spot</t>
  </si>
  <si>
    <t>1996.12.28</t>
  </si>
  <si>
    <t>Bonggae Natural Forest tourist spot</t>
  </si>
  <si>
    <t>1999.12.30</t>
  </si>
  <si>
    <t>Ora tourist spot</t>
  </si>
  <si>
    <t>2004.07.19</t>
  </si>
  <si>
    <t>Gwakji tourist spot</t>
  </si>
  <si>
    <t>1985.06.21</t>
  </si>
  <si>
    <t>Hyeobjae Beach tourist spot</t>
  </si>
  <si>
    <t>2004.03.16</t>
  </si>
  <si>
    <t>Jeju ston park tourist spot</t>
  </si>
  <si>
    <t>1971.05.20</t>
  </si>
  <si>
    <t>Don-naeko tourist spot</t>
  </si>
  <si>
    <t>Yongmeari Cliff tourist spot</t>
  </si>
  <si>
    <t>2004.01.12</t>
  </si>
  <si>
    <t>Guomak tourist spot</t>
  </si>
  <si>
    <t>1981.10.07</t>
  </si>
  <si>
    <t>Hamdeok Beach tourist spot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</si>
  <si>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</si>
  <si>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</si>
  <si>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</si>
  <si>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</si>
  <si>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</si>
  <si>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KAL</t>
  </si>
  <si>
    <t>김포</t>
  </si>
  <si>
    <t>A30</t>
  </si>
  <si>
    <t>A33</t>
  </si>
  <si>
    <t>B73</t>
  </si>
  <si>
    <t>B77</t>
  </si>
  <si>
    <t>김해</t>
  </si>
  <si>
    <t>B74</t>
  </si>
  <si>
    <t>대구</t>
  </si>
  <si>
    <t>광주</t>
  </si>
  <si>
    <t>청주</t>
  </si>
  <si>
    <t>울산</t>
  </si>
  <si>
    <t>여수</t>
  </si>
  <si>
    <t>사천</t>
  </si>
  <si>
    <t>군산</t>
  </si>
  <si>
    <t>원주</t>
  </si>
  <si>
    <t>인천</t>
  </si>
  <si>
    <t>Incheon</t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</si>
  <si>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</si>
  <si>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</si>
  <si>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</si>
  <si>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</si>
  <si>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</si>
  <si>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</si>
  <si>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</si>
  <si>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 xml:space="preserve">(단위 : 개소) </t>
  </si>
  <si>
    <t>(Unit : place)</t>
  </si>
  <si>
    <t>Year
Month</t>
  </si>
  <si>
    <t xml:space="preserve">Manned </t>
  </si>
  <si>
    <t>Unmanned</t>
  </si>
  <si>
    <t xml:space="preserve">Range </t>
  </si>
  <si>
    <t>light house</t>
  </si>
  <si>
    <t xml:space="preserve"> light house</t>
  </si>
  <si>
    <t>light</t>
  </si>
  <si>
    <t>시외버스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</si>
  <si>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</si>
  <si>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</si>
  <si>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</si>
  <si>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</si>
  <si>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</si>
  <si>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</si>
  <si>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</si>
  <si>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특수여객</t>
  </si>
  <si>
    <t>Inter-city</t>
  </si>
  <si>
    <t>intra-city</t>
  </si>
  <si>
    <t>Rural buses</t>
  </si>
  <si>
    <t>Private</t>
  </si>
  <si>
    <t>Chartered</t>
  </si>
  <si>
    <t>Funeral</t>
  </si>
  <si>
    <t>buses</t>
  </si>
  <si>
    <t>(company)</t>
  </si>
  <si>
    <t>taxi</t>
  </si>
  <si>
    <t>cargo</t>
  </si>
  <si>
    <t xml:space="preserve">  Source : Korea Airports Corporation</t>
  </si>
  <si>
    <t>Delivery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</si>
  <si>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</si>
  <si>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</si>
  <si>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</si>
  <si>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</si>
  <si>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U. S. A.</t>
  </si>
  <si>
    <t>Japan</t>
  </si>
  <si>
    <t>China</t>
  </si>
  <si>
    <t>Hongkong</t>
  </si>
  <si>
    <t>Taiwan</t>
  </si>
  <si>
    <t>(Unit : person)</t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</si>
  <si>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</si>
  <si>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</si>
  <si>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</si>
  <si>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</si>
  <si>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t>Airplane</t>
  </si>
  <si>
    <t>Vessel</t>
  </si>
  <si>
    <t>Group</t>
  </si>
  <si>
    <t>(Unit : freight/thousand ton, passenger/thousand person)</t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</si>
  <si>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</si>
  <si>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</si>
  <si>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</si>
  <si>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</si>
  <si>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    별</t>
  </si>
  <si>
    <t>Area</t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</si>
  <si>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</si>
  <si>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</si>
  <si>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</si>
  <si>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</si>
  <si>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</si>
  <si>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</si>
  <si>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</si>
  <si>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</si>
  <si>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</si>
  <si>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</si>
  <si>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Y</t>
    </r>
    <r>
      <rPr>
        <sz val="10"/>
        <rFont val="Arial"/>
        <family val="2"/>
      </rPr>
      <t>ear &amp; Month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</si>
  <si>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</si>
  <si>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</si>
  <si>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</si>
  <si>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</si>
  <si>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</si>
  <si>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</si>
  <si>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</si>
  <si>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</si>
  <si>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</si>
  <si>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>2 0 0 9</t>
  </si>
  <si>
    <t xml:space="preserve"> </t>
  </si>
  <si>
    <t>Source : Transportation system Management Division</t>
  </si>
  <si>
    <t>2 0 0 8</t>
  </si>
  <si>
    <t xml:space="preserve">Free tourist  
attractions </t>
  </si>
  <si>
    <t>Source : Jeju Special Self-Governing Province Tourism Policy Div.</t>
  </si>
  <si>
    <t xml:space="preserve">          2) Total number of Jeju Special Self-Governing Province </t>
  </si>
  <si>
    <t xml:space="preserve">Source : Busan Regional Maritime Affairs and Portoffice Jeju Maritime Management </t>
  </si>
  <si>
    <r>
      <t xml:space="preserve">6. </t>
    </r>
    <r>
      <rPr>
        <b/>
        <sz val="18"/>
        <color indexed="8"/>
        <rFont val="굴림"/>
        <family val="3"/>
      </rPr>
      <t>주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차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        Parking  Lot</t>
    </r>
  </si>
  <si>
    <r>
      <t xml:space="preserve">              8.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</si>
  <si>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10.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</si>
  <si>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 xml:space="preserve">    11.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</si>
  <si>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 xml:space="preserve">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</si>
  <si>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 xml:space="preserve">13.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</si>
  <si>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18.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</si>
  <si>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19.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Visitor Arrivals, by Mode of Transportation &amp; Travel Type</t>
    </r>
  </si>
  <si>
    <r>
      <t xml:space="preserve">26.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</si>
  <si>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 xml:space="preserve">27.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</si>
  <si>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t xml:space="preserve">   주 : 1) 주요 관광지만을 대상으로 방문객수를 중복 집계하였기에 실제 방문객수와 차이가 있을 수 있음</t>
  </si>
  <si>
    <t xml:space="preserve">         2) 반올림차이로 합계수치와 일치하지 않을 수 있음.</t>
  </si>
  <si>
    <t xml:space="preserve">         3) 제주특별자치도 전체수치임</t>
  </si>
  <si>
    <t>자료 : 제주특별자치도 해양개발과</t>
  </si>
  <si>
    <t>Source : Jeju Special Self-Governing Province Marine Development Division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</si>
  <si>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대수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</si>
  <si>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</si>
  <si>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t xml:space="preserve">Source : Busan Regional Maritime Affairs and Port Office Jeju Maritime Management Div.     </t>
  </si>
  <si>
    <t>Note : 1) The amount of cargo transportation means weight</t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</si>
  <si>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</si>
  <si>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</si>
  <si>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</si>
  <si>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</si>
  <si>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</si>
  <si>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</si>
  <si>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</si>
  <si>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…</t>
  </si>
  <si>
    <t>대여차</t>
  </si>
  <si>
    <t>Rent</t>
  </si>
  <si>
    <t>Car</t>
  </si>
  <si>
    <t>B737</t>
  </si>
  <si>
    <t>89.01.10</t>
  </si>
  <si>
    <t>89.02.19</t>
  </si>
  <si>
    <t>92.10.01</t>
  </si>
  <si>
    <t>01.03.29</t>
  </si>
  <si>
    <t>91.05.20</t>
  </si>
  <si>
    <t>Busan→Jeju</t>
  </si>
  <si>
    <t>Daegu→Jeju</t>
  </si>
  <si>
    <t>Incheon→Jeju</t>
  </si>
  <si>
    <t>Route</t>
  </si>
  <si>
    <t>Individual</t>
  </si>
  <si>
    <t xml:space="preserve">   Annual</t>
  </si>
  <si>
    <t xml:space="preserve"> Hours Flown</t>
  </si>
  <si>
    <t xml:space="preserve">Annual Seat </t>
  </si>
  <si>
    <t>Operation Rate</t>
  </si>
  <si>
    <t>Date of Route</t>
  </si>
  <si>
    <t>Distance(km)</t>
  </si>
  <si>
    <t>(Minute)</t>
  </si>
  <si>
    <t xml:space="preserve">Seats Available </t>
  </si>
  <si>
    <t>Occupancy Rate(%)</t>
  </si>
  <si>
    <t>(%)</t>
  </si>
  <si>
    <t>Opening</t>
  </si>
  <si>
    <t>합  계</t>
  </si>
  <si>
    <t>Total</t>
  </si>
  <si>
    <t>유인등대</t>
  </si>
  <si>
    <t>무인등대</t>
  </si>
  <si>
    <t>등  표</t>
  </si>
  <si>
    <t>Light</t>
  </si>
  <si>
    <t>beacon</t>
  </si>
  <si>
    <t>도  등</t>
  </si>
  <si>
    <t>등  주</t>
  </si>
  <si>
    <t>Pole lights</t>
  </si>
  <si>
    <t>등부표</t>
  </si>
  <si>
    <t>Lighted</t>
  </si>
  <si>
    <t>buoy</t>
  </si>
  <si>
    <t>입  표</t>
  </si>
  <si>
    <t>Unlight</t>
  </si>
  <si>
    <t>부  표</t>
  </si>
  <si>
    <t>Unlighted</t>
  </si>
  <si>
    <t>무신호</t>
  </si>
  <si>
    <t>Sound</t>
  </si>
  <si>
    <t>fog signal</t>
  </si>
  <si>
    <t>전파표지</t>
  </si>
  <si>
    <t>Radio</t>
  </si>
  <si>
    <t>aids</t>
  </si>
  <si>
    <t>교량표지</t>
  </si>
  <si>
    <t>Bridge</t>
  </si>
  <si>
    <t>용달화물</t>
  </si>
  <si>
    <t>Aircraft</t>
  </si>
  <si>
    <t>Taxi</t>
  </si>
  <si>
    <t>type</t>
  </si>
  <si>
    <t xml:space="preserve">Special </t>
  </si>
  <si>
    <t>Total</t>
  </si>
  <si>
    <t xml:space="preserve">Number of </t>
  </si>
  <si>
    <t>계</t>
  </si>
  <si>
    <t>Cheongju</t>
  </si>
  <si>
    <t>of traffic</t>
  </si>
  <si>
    <t>(Unit : each)</t>
  </si>
  <si>
    <t>General</t>
  </si>
  <si>
    <t>11-교통관광정보통신.xls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</si>
  <si>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</si>
  <si>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</si>
  <si>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</si>
  <si>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</si>
  <si>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</si>
  <si>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</si>
  <si>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</si>
  <si>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</si>
  <si>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</si>
  <si>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</si>
  <si>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</si>
  <si>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</si>
  <si>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Unit :  number</t>
  </si>
  <si>
    <t>Number of</t>
  </si>
  <si>
    <t>Gross</t>
  </si>
  <si>
    <t>vessels</t>
  </si>
  <si>
    <t>ton</t>
  </si>
  <si>
    <t>Capacity</t>
  </si>
  <si>
    <t>operation</t>
  </si>
  <si>
    <t>2 0 0 8</t>
  </si>
  <si>
    <t>2 0 0 9</t>
  </si>
  <si>
    <t>-</t>
  </si>
  <si>
    <t>11. 2</t>
  </si>
  <si>
    <t>04. 8</t>
  </si>
  <si>
    <t>06. 12</t>
  </si>
  <si>
    <t>00. 12</t>
  </si>
  <si>
    <t>03. 3</t>
  </si>
  <si>
    <t>04. 3</t>
  </si>
  <si>
    <t>88. 9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</si>
  <si>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차량등록대수</t>
    </r>
    <r>
      <rPr>
        <b/>
        <sz val="18"/>
        <rFont val="Arial"/>
        <family val="2"/>
      </rPr>
      <t>)             Transportation Companies, by Type of Business</t>
    </r>
  </si>
  <si>
    <t>자료 : 제주특별자치도 교통항공과</t>
  </si>
  <si>
    <t>Source : Jeju Special Self-Governing Province Transportation &amp; Aviation Div</t>
  </si>
  <si>
    <r>
      <t xml:space="preserve">3. </t>
    </r>
    <r>
      <rPr>
        <b/>
        <sz val="18"/>
        <rFont val="굴림"/>
        <family val="3"/>
      </rPr>
      <t>영업용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</si>
  <si>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t>자료 : 제주특별자치도 교통항공과</t>
  </si>
  <si>
    <t>Source : Jeju Special Self-Governing Province Transportation &amp; Aviation Div</t>
  </si>
  <si>
    <t>자료 : 교통행정과</t>
  </si>
  <si>
    <t xml:space="preserve">   주 : 합계에는 이륜자동차 미포함</t>
  </si>
  <si>
    <t>Note : Excluding Motorcycle</t>
  </si>
  <si>
    <t xml:space="preserve">Note : 3) Total number of Jeju Special Self-Governing Province </t>
  </si>
  <si>
    <t>4. 천연가스버스 현황                  CNG Buses</t>
  </si>
  <si>
    <t xml:space="preserve">Note : 2) Total number of Jeju Special Self-Governing Province </t>
  </si>
  <si>
    <t>(단위 : 대, %)</t>
  </si>
  <si>
    <t xml:space="preserve">     (Unit : each, %)</t>
  </si>
  <si>
    <t>(단위 : 개수, km)</t>
  </si>
  <si>
    <t>(Unit : number, km)</t>
  </si>
  <si>
    <t>자료 : 제주특별자치도 도시디자인단</t>
  </si>
  <si>
    <t xml:space="preserve">Source : Jeju Special Self-Governing Province urban design office
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</si>
  <si>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</si>
  <si>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person, ton)</t>
  </si>
  <si>
    <r>
      <t>(</t>
    </r>
    <r>
      <rPr>
        <sz val="10"/>
        <rFont val="돋움"/>
        <family val="3"/>
      </rPr>
      <t>공급좌석수</t>
    </r>
    <r>
      <rPr>
        <sz val="10"/>
        <rFont val="Arial"/>
        <family val="2"/>
      </rPr>
      <t>)</t>
    </r>
  </si>
  <si>
    <t xml:space="preserve">자료 : 한국공항공사 제주지역본부           </t>
  </si>
  <si>
    <r>
      <t xml:space="preserve">8.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</si>
  <si>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r>
      <t>(</t>
    </r>
    <r>
      <rPr>
        <sz val="10"/>
        <rFont val="돋움"/>
        <family val="3"/>
      </rPr>
      <t>공급좌석수</t>
    </r>
    <r>
      <rPr>
        <sz val="10"/>
        <rFont val="Arial"/>
        <family val="2"/>
      </rPr>
      <t>)</t>
    </r>
  </si>
  <si>
    <t>A330/A321/A320/B737</t>
  </si>
  <si>
    <t>부 산</t>
  </si>
  <si>
    <t>A320</t>
  </si>
  <si>
    <t>A321/A320</t>
  </si>
  <si>
    <t>A321/B737</t>
  </si>
  <si>
    <t>A321</t>
  </si>
  <si>
    <t>10.7.31</t>
  </si>
  <si>
    <t>Muan</t>
  </si>
  <si>
    <t xml:space="preserve"> 65분 </t>
  </si>
  <si>
    <t xml:space="preserve"> 55분 </t>
  </si>
  <si>
    <t xml:space="preserve"> 김 포 </t>
  </si>
  <si>
    <t>11.03.28</t>
  </si>
  <si>
    <t>창  사</t>
  </si>
  <si>
    <t>Changsa</t>
  </si>
  <si>
    <t>11.9.18</t>
  </si>
  <si>
    <t>Pudong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</si>
  <si>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</si>
  <si>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</si>
  <si>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                   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</si>
</sst>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yyyy&quot;년&quot;\ m&quot;월&quot;\ d&quot;일&quot;"/>
    <numFmt numFmtId="180" formatCode="0_ "/>
    <numFmt numFmtId="181" formatCode="0.0_ "/>
    <numFmt numFmtId="182" formatCode="#,##0;;\-;"/>
    <numFmt numFmtId="183" formatCode="#,##0\ \ ;;\-\ \ ;"/>
    <numFmt numFmtId="184" formatCode="#,##0;;\-\ \ ;"/>
    <numFmt numFmtId="185" formatCode="#,##0;#,##0;\-\ \ ;"/>
    <numFmt numFmtId="186" formatCode="#,##0;&quot;△&quot;#,##0;\-\ \ ;"/>
    <numFmt numFmtId="187" formatCode="hh:mm"/>
    <numFmt numFmtId="188" formatCode="\'yy\.mm"/>
    <numFmt numFmtId="189" formatCode="#,##0.0_);[Red]\(#,##0.0\)"/>
    <numFmt numFmtId="190" formatCode="0.0"/>
    <numFmt numFmtId="191" formatCode="yyyy\.\ mm\.\ dd"/>
    <numFmt numFmtId="192" formatCode="_ * #,##0_ ;_ * \-#,##0_ ;_ * &quot;-&quot;_ ;_ @_ "/>
    <numFmt numFmtId="193" formatCode="_ * #,##0.00_ ;_ * \-#,##0.00_ ;_ * &quot;-&quot;??_ ;_ @_ "/>
    <numFmt numFmtId="194" formatCode="_ * #,##0.00_ ;_ * \-#,##0.00_ ;_ * &quot;-&quot;_ ;_ @_ "/>
    <numFmt numFmtId="195" formatCode="&quot;₩&quot;#,##0;&quot;₩&quot;&quot;₩&quot;\-#,##0"/>
    <numFmt numFmtId="196" formatCode="&quot;₩&quot;#,##0.00;&quot;₩&quot;\-#,##0.00"/>
    <numFmt numFmtId="197" formatCode="&quot;R$&quot;#,##0.00;&quot;R$&quot;\-#,##0.00"/>
    <numFmt numFmtId="198" formatCode="#,##0\ ;;\ \-;"/>
    <numFmt numFmtId="199" formatCode="#,##0;\-#,##0;\-\ \ ;"/>
    <numFmt numFmtId="200" formatCode="0_);[Red]\(0\)"/>
    <numFmt numFmtId="201" formatCode="#,##0.0;&quot;△&quot;#,##0.0;\-\ \ ;"/>
    <numFmt numFmtId="202" formatCode="&quot;&quot;#,##0&quot;&quot;"/>
    <numFmt numFmtId="203" formatCode="#,##0.0;;\-;"/>
    <numFmt numFmtId="204" formatCode="#,##0;;\-\ \ "/>
    <numFmt numFmtId="205" formatCode="#,##0.0;;\-\ \ ;"/>
    <numFmt numFmtId="206" formatCode="#,##0;&quot;△&quot;#,##0;\-\ \ "/>
    <numFmt numFmtId="207" formatCode="#,##0.0;&quot;△&quot;#,##0.0;\-\ \ "/>
    <numFmt numFmtId="208" formatCode="#,##0.00;;\-;"/>
    <numFmt numFmtId="209" formatCode="\-"/>
    <numFmt numFmtId="210" formatCode="_-* #,##0.0_-;\-* #,##0.0_-;_-* &quot;-&quot;_-;_-@_-"/>
    <numFmt numFmtId="211" formatCode="#,##0;;\-"/>
    <numFmt numFmtId="212" formatCode="\(#,##0\)"/>
    <numFmt numFmtId="213" formatCode="#,##0.0_ "/>
    <numFmt numFmtId="214" formatCode="#,##0.0"/>
    <numFmt numFmtId="215" formatCode="#,##0,"/>
    <numFmt numFmtId="216" formatCode="_-* #,##0.0000_-;\-* #,##0.0000_-;_-* &quot;-&quot;????_-;_-@_-"/>
    <numFmt numFmtId="217" formatCode="_-* #,##0.000_-;\-* #,##0.000_-;_-* &quot;-&quot;???_-;_-@_-"/>
    <numFmt numFmtId="218" formatCode="0.000_);[Red]\(0.000\)"/>
    <numFmt numFmtId="219" formatCode="#,##0.000;[Red]#,##0.000"/>
    <numFmt numFmtId="220" formatCode="&quot;&quot;#,##0.000&quot;&quot;"/>
    <numFmt numFmtId="221" formatCode="#,##0.000;&quot;△&quot;#,##0.000;\-\ \ ;"/>
    <numFmt numFmtId="222" formatCode="0;[Red]0"/>
    <numFmt numFmtId="223" formatCode="0.0%"/>
    <numFmt numFmtId="224" formatCode="0.0_);[Red]\(0.0\)"/>
    <numFmt numFmtId="225" formatCode="#0,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_-[$€-2]* #,##0.00_-;\-[$€-2]* #,##0.00_-;_-[$€-2]* &quot;-&quot;??_-"/>
    <numFmt numFmtId="231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32" formatCode="&quot;₩&quot;#,##0;[Red]&quot;₩&quot;&quot;₩&quot;\-#,##0"/>
    <numFmt numFmtId="23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3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7" formatCode="#,##0.00_);[Red]\(#,##0.00\)"/>
    <numFmt numFmtId="238" formatCode="yy\.mm\.dd"/>
    <numFmt numFmtId="239" formatCode="#,##0.0\ \ ;;\-\ \ ;"/>
  </numFmts>
  <fonts count="94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HY중고딕"/>
      <family val="1"/>
    </font>
    <font>
      <sz val="10"/>
      <color indexed="8"/>
      <name val="돋움"/>
      <family val="3"/>
    </font>
    <font>
      <b/>
      <sz val="10"/>
      <color indexed="8"/>
      <name val="굴림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8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b/>
      <sz val="11"/>
      <color indexed="10"/>
      <name val="Arial"/>
      <family val="2"/>
    </font>
    <font>
      <sz val="18"/>
      <name val="Arial"/>
      <family val="2"/>
    </font>
    <font>
      <b/>
      <sz val="18"/>
      <name val="HY중고딕"/>
      <family val="1"/>
    </font>
    <font>
      <b/>
      <sz val="10"/>
      <name val="돋움"/>
      <family val="3"/>
    </font>
    <font>
      <b/>
      <sz val="17"/>
      <name val="돋움"/>
      <family val="3"/>
    </font>
    <font>
      <b/>
      <sz val="17"/>
      <name val="Arial"/>
      <family val="2"/>
    </font>
    <font>
      <b/>
      <sz val="17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4"/>
      <color indexed="12"/>
      <name val="돋움"/>
      <family val="3"/>
    </font>
    <font>
      <b/>
      <sz val="18"/>
      <color indexed="8"/>
      <name val="HY중고딕"/>
      <family val="1"/>
    </font>
    <font>
      <sz val="18"/>
      <name val="돋움"/>
      <family val="3"/>
    </font>
    <font>
      <sz val="10"/>
      <name val="HY중고딕"/>
      <family val="1"/>
    </font>
    <font>
      <sz val="14"/>
      <name val="Arial"/>
      <family val="2"/>
    </font>
    <font>
      <sz val="10"/>
      <color indexed="10"/>
      <name val="돋움"/>
      <family val="3"/>
    </font>
    <font>
      <b/>
      <sz val="11"/>
      <name val="돋움"/>
      <family val="3"/>
    </font>
    <font>
      <b/>
      <sz val="14"/>
      <name val="Arial"/>
      <family val="2"/>
    </font>
    <font>
      <b/>
      <sz val="14"/>
      <name val="굴림"/>
      <family val="3"/>
    </font>
    <font>
      <b/>
      <sz val="10"/>
      <color indexed="8"/>
      <name val="돋움"/>
      <family val="3"/>
    </font>
    <font>
      <sz val="10"/>
      <name val="한양신명조,한컴돋움"/>
      <family val="3"/>
    </font>
    <font>
      <sz val="11"/>
      <name val="맑은 고딕"/>
      <family val="3"/>
    </font>
    <font>
      <sz val="10"/>
      <color indexed="30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8"/>
      <color indexed="10"/>
      <name val="굴림"/>
      <family val="3"/>
    </font>
    <font>
      <sz val="10"/>
      <name val="맑은 고딕"/>
      <family val="3"/>
    </font>
    <font>
      <b/>
      <sz val="10"/>
      <color indexed="30"/>
      <name val="Arial"/>
      <family val="2"/>
    </font>
    <font>
      <b/>
      <sz val="16"/>
      <name val="Arial"/>
      <family val="2"/>
    </font>
    <font>
      <b/>
      <sz val="16"/>
      <name val="굴림"/>
      <family val="3"/>
    </font>
    <font>
      <sz val="11"/>
      <color indexed="10"/>
      <name val="돋움"/>
      <family val="3"/>
    </font>
    <font>
      <sz val="11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0" fillId="0" borderId="0" applyFill="0" applyBorder="0" applyAlignment="0">
      <protection/>
    </xf>
    <xf numFmtId="0" fontId="79" fillId="0" borderId="0">
      <alignment/>
      <protection/>
    </xf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30" fontId="20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14" fillId="16" borderId="0" applyNumberFormat="0" applyBorder="0" applyAlignment="0" applyProtection="0"/>
    <xf numFmtId="0" fontId="80" fillId="0" borderId="0">
      <alignment horizontal="left"/>
      <protection/>
    </xf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14" fillId="16" borderId="3" applyNumberFormat="0" applyBorder="0" applyAlignment="0" applyProtection="0"/>
    <xf numFmtId="0" fontId="28" fillId="0" borderId="4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28" fillId="0" borderId="0">
      <alignment/>
      <protection/>
    </xf>
    <xf numFmtId="0" fontId="8" fillId="0" borderId="5" applyNumberFormat="0" applyFont="0" applyFill="0" applyAlignment="0" applyProtection="0"/>
    <xf numFmtId="0" fontId="81" fillId="0" borderId="6">
      <alignment horizontal="left"/>
      <protection/>
    </xf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7" applyNumberFormat="0" applyAlignment="0" applyProtection="0"/>
    <xf numFmtId="231" fontId="20" fillId="0" borderId="0">
      <alignment/>
      <protection locked="0"/>
    </xf>
    <xf numFmtId="0" fontId="82" fillId="0" borderId="0">
      <alignment/>
      <protection locked="0"/>
    </xf>
    <xf numFmtId="0" fontId="82" fillId="0" borderId="0">
      <alignment/>
      <protection locked="0"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197" fontId="20" fillId="0" borderId="0">
      <alignment/>
      <protection/>
    </xf>
    <xf numFmtId="0" fontId="40" fillId="3" borderId="0" applyNumberFormat="0" applyBorder="0" applyAlignment="0" applyProtection="0"/>
    <xf numFmtId="0" fontId="83" fillId="0" borderId="0">
      <alignment/>
      <protection locked="0"/>
    </xf>
    <xf numFmtId="0" fontId="83" fillId="0" borderId="0">
      <alignment/>
      <protection locked="0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0" fillId="22" borderId="8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8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4" borderId="9" applyNumberFormat="0" applyAlignment="0" applyProtection="0"/>
    <xf numFmtId="232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10">
      <alignment/>
      <protection/>
    </xf>
    <xf numFmtId="0" fontId="4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7" borderId="7" applyNumberFormat="0" applyAlignment="0" applyProtection="0"/>
    <xf numFmtId="4" fontId="83" fillId="0" borderId="0">
      <alignment/>
      <protection locked="0"/>
    </xf>
    <xf numFmtId="233" fontId="20" fillId="0" borderId="0">
      <alignment/>
      <protection locked="0"/>
    </xf>
    <xf numFmtId="0" fontId="8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21" borderId="16" applyNumberFormat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20" fillId="0" borderId="0">
      <alignment/>
      <protection locked="0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83" fillId="0" borderId="5">
      <alignment/>
      <protection locked="0"/>
    </xf>
    <xf numFmtId="235" fontId="20" fillId="0" borderId="0">
      <alignment/>
      <protection locked="0"/>
    </xf>
    <xf numFmtId="236" fontId="20" fillId="0" borderId="0">
      <alignment/>
      <protection locked="0"/>
    </xf>
  </cellStyleXfs>
  <cellXfs count="1312">
    <xf numFmtId="0" fontId="0" fillId="0" borderId="0" xfId="0" applyAlignment="1">
      <alignment/>
    </xf>
    <xf numFmtId="0" fontId="15" fillId="4" borderId="0" xfId="150" applyFont="1" applyFill="1">
      <alignment/>
      <protection/>
    </xf>
    <xf numFmtId="0" fontId="8" fillId="0" borderId="0" xfId="150">
      <alignment/>
      <protection/>
    </xf>
    <xf numFmtId="0" fontId="8" fillId="4" borderId="0" xfId="150" applyFill="1">
      <alignment/>
      <protection/>
    </xf>
    <xf numFmtId="0" fontId="8" fillId="23" borderId="17" xfId="150" applyFill="1" applyBorder="1">
      <alignment/>
      <protection/>
    </xf>
    <xf numFmtId="0" fontId="8" fillId="25" borderId="18" xfId="150" applyFill="1" applyBorder="1">
      <alignment/>
      <protection/>
    </xf>
    <xf numFmtId="0" fontId="10" fillId="26" borderId="19" xfId="150" applyFont="1" applyFill="1" applyBorder="1" applyAlignment="1">
      <alignment horizontal="center"/>
      <protection/>
    </xf>
    <xf numFmtId="0" fontId="30" fillId="27" borderId="20" xfId="150" applyFont="1" applyFill="1" applyBorder="1" applyAlignment="1">
      <alignment horizontal="center"/>
      <protection/>
    </xf>
    <xf numFmtId="0" fontId="10" fillId="26" borderId="20" xfId="150" applyFont="1" applyFill="1" applyBorder="1" applyAlignment="1">
      <alignment horizontal="center"/>
      <protection/>
    </xf>
    <xf numFmtId="0" fontId="10" fillId="26" borderId="21" xfId="150" applyFont="1" applyFill="1" applyBorder="1" applyAlignment="1">
      <alignment horizontal="center"/>
      <protection/>
    </xf>
    <xf numFmtId="0" fontId="8" fillId="25" borderId="22" xfId="150" applyFill="1" applyBorder="1">
      <alignment/>
      <protection/>
    </xf>
    <xf numFmtId="0" fontId="8" fillId="23" borderId="23" xfId="150" applyFill="1" applyBorder="1">
      <alignment/>
      <protection/>
    </xf>
    <xf numFmtId="0" fontId="8" fillId="25" borderId="23" xfId="150" applyFill="1" applyBorder="1">
      <alignment/>
      <protection/>
    </xf>
    <xf numFmtId="0" fontId="8" fillId="23" borderId="24" xfId="150" applyFill="1" applyBorder="1">
      <alignment/>
      <protection/>
    </xf>
    <xf numFmtId="0" fontId="8" fillId="16" borderId="0" xfId="0" applyFont="1" applyFill="1" applyAlignment="1">
      <alignment vertical="center"/>
    </xf>
    <xf numFmtId="0" fontId="8" fillId="16" borderId="25" xfId="0" applyFont="1" applyFill="1" applyBorder="1" applyAlignment="1">
      <alignment horizontal="center" vertical="center" shrinkToFit="1"/>
    </xf>
    <xf numFmtId="0" fontId="8" fillId="16" borderId="0" xfId="0" applyFont="1" applyFill="1" applyBorder="1" applyAlignment="1">
      <alignment horizontal="center" vertical="center" shrinkToFit="1"/>
    </xf>
    <xf numFmtId="0" fontId="8" fillId="16" borderId="22" xfId="0" applyFont="1" applyFill="1" applyBorder="1" applyAlignment="1">
      <alignment horizontal="center" vertical="center" shrinkToFit="1"/>
    </xf>
    <xf numFmtId="0" fontId="8" fillId="16" borderId="26" xfId="0" applyFont="1" applyFill="1" applyBorder="1" applyAlignment="1">
      <alignment horizontal="center" vertical="center" shrinkToFit="1"/>
    </xf>
    <xf numFmtId="0" fontId="8" fillId="16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center" vertical="center" shrinkToFit="1"/>
    </xf>
    <xf numFmtId="0" fontId="8" fillId="16" borderId="27" xfId="0" applyFont="1" applyFill="1" applyBorder="1" applyAlignment="1">
      <alignment horizontal="center" vertical="center" shrinkToFit="1"/>
    </xf>
    <xf numFmtId="0" fontId="8" fillId="16" borderId="18" xfId="0" applyFont="1" applyFill="1" applyBorder="1" applyAlignment="1">
      <alignment horizontal="center" vertical="center" shrinkToFit="1"/>
    </xf>
    <xf numFmtId="0" fontId="2" fillId="16" borderId="0" xfId="0" applyFont="1" applyFill="1" applyAlignment="1">
      <alignment vertical="center"/>
    </xf>
    <xf numFmtId="0" fontId="8" fillId="16" borderId="25" xfId="0" applyFont="1" applyFill="1" applyBorder="1" applyAlignment="1">
      <alignment vertical="center"/>
    </xf>
    <xf numFmtId="0" fontId="8" fillId="16" borderId="0" xfId="0" applyFont="1" applyFill="1" applyAlignment="1">
      <alignment vertical="center" shrinkToFit="1"/>
    </xf>
    <xf numFmtId="0" fontId="8" fillId="16" borderId="0" xfId="0" applyFont="1" applyFill="1" applyBorder="1" applyAlignment="1">
      <alignment horizontal="right" vertical="center"/>
    </xf>
    <xf numFmtId="0" fontId="8" fillId="16" borderId="0" xfId="0" applyFont="1" applyFill="1" applyAlignment="1">
      <alignment horizontal="right" vertical="center"/>
    </xf>
    <xf numFmtId="0" fontId="8" fillId="16" borderId="26" xfId="0" applyFont="1" applyFill="1" applyBorder="1" applyAlignment="1">
      <alignment vertical="center"/>
    </xf>
    <xf numFmtId="0" fontId="8" fillId="16" borderId="27" xfId="0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vertical="center"/>
    </xf>
    <xf numFmtId="0" fontId="2" fillId="16" borderId="29" xfId="0" applyFont="1" applyFill="1" applyBorder="1" applyAlignment="1">
      <alignment horizontal="centerContinuous" vertical="center" shrinkToFit="1"/>
    </xf>
    <xf numFmtId="0" fontId="8" fillId="16" borderId="25" xfId="0" applyFont="1" applyFill="1" applyBorder="1" applyAlignment="1">
      <alignment horizontal="centerContinuous" vertical="center" shrinkToFit="1"/>
    </xf>
    <xf numFmtId="0" fontId="8" fillId="16" borderId="30" xfId="0" applyFont="1" applyFill="1" applyBorder="1" applyAlignment="1">
      <alignment horizontal="centerContinuous" vertical="center" shrinkToFit="1"/>
    </xf>
    <xf numFmtId="0" fontId="2" fillId="16" borderId="23" xfId="0" applyFont="1" applyFill="1" applyBorder="1" applyAlignment="1">
      <alignment horizontal="center" vertical="center" shrinkToFit="1"/>
    </xf>
    <xf numFmtId="0" fontId="8" fillId="16" borderId="28" xfId="0" applyFont="1" applyFill="1" applyBorder="1" applyAlignment="1" quotePrefix="1">
      <alignment horizontal="center" vertical="center" shrinkToFit="1"/>
    </xf>
    <xf numFmtId="0" fontId="8" fillId="16" borderId="22" xfId="0" applyFont="1" applyFill="1" applyBorder="1" applyAlignment="1">
      <alignment horizontal="center" vertical="center" wrapText="1" shrinkToFit="1"/>
    </xf>
    <xf numFmtId="0" fontId="15" fillId="16" borderId="23" xfId="0" applyFont="1" applyFill="1" applyBorder="1" applyAlignment="1">
      <alignment horizontal="centerContinuous" vertical="center" shrinkToFit="1"/>
    </xf>
    <xf numFmtId="0" fontId="2" fillId="16" borderId="29" xfId="0" applyFont="1" applyFill="1" applyBorder="1" applyAlignment="1">
      <alignment horizontal="centerContinuous" vertical="center" wrapText="1" shrinkToFit="1"/>
    </xf>
    <xf numFmtId="0" fontId="2" fillId="16" borderId="25" xfId="0" applyFont="1" applyFill="1" applyBorder="1" applyAlignment="1">
      <alignment vertical="center"/>
    </xf>
    <xf numFmtId="0" fontId="11" fillId="16" borderId="0" xfId="0" applyFont="1" applyFill="1" applyAlignment="1">
      <alignment/>
    </xf>
    <xf numFmtId="0" fontId="2" fillId="16" borderId="0" xfId="0" applyFont="1" applyFill="1" applyBorder="1" applyAlignment="1">
      <alignment vertical="center"/>
    </xf>
    <xf numFmtId="0" fontId="11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0" fontId="2" fillId="16" borderId="0" xfId="0" applyFont="1" applyFill="1" applyAlignment="1">
      <alignment horizontal="left" vertical="center"/>
    </xf>
    <xf numFmtId="0" fontId="3" fillId="16" borderId="0" xfId="0" applyFont="1" applyFill="1" applyAlignment="1">
      <alignment vertical="center"/>
    </xf>
    <xf numFmtId="0" fontId="15" fillId="16" borderId="0" xfId="0" applyFont="1" applyFill="1" applyBorder="1" applyAlignment="1">
      <alignment horizontal="center" vertical="center" shrinkToFit="1"/>
    </xf>
    <xf numFmtId="0" fontId="17" fillId="16" borderId="0" xfId="0" applyFont="1" applyFill="1" applyAlignment="1">
      <alignment horizontal="center" vertical="center"/>
    </xf>
    <xf numFmtId="0" fontId="31" fillId="16" borderId="0" xfId="0" applyFont="1" applyFill="1" applyAlignment="1">
      <alignment vertical="center"/>
    </xf>
    <xf numFmtId="0" fontId="18" fillId="1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16" borderId="28" xfId="0" applyFont="1" applyFill="1" applyBorder="1" applyAlignment="1">
      <alignment horizontal="center" vertical="center" wrapText="1" shrinkToFit="1"/>
    </xf>
    <xf numFmtId="0" fontId="0" fillId="16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16" borderId="0" xfId="0" applyFont="1" applyFill="1" applyBorder="1" applyAlignment="1">
      <alignment horizontal="center" vertical="center"/>
    </xf>
    <xf numFmtId="0" fontId="15" fillId="16" borderId="18" xfId="0" applyFont="1" applyFill="1" applyBorder="1" applyAlignment="1">
      <alignment horizontal="center" vertical="center" shrinkToFit="1"/>
    </xf>
    <xf numFmtId="0" fontId="55" fillId="16" borderId="0" xfId="0" applyFont="1" applyFill="1" applyAlignment="1">
      <alignment vertical="center"/>
    </xf>
    <xf numFmtId="0" fontId="2" fillId="16" borderId="0" xfId="0" applyFont="1" applyFill="1" applyAlignment="1">
      <alignment vertical="center" shrinkToFit="1"/>
    </xf>
    <xf numFmtId="0" fontId="2" fillId="16" borderId="0" xfId="0" applyFont="1" applyFill="1" applyBorder="1" applyAlignment="1">
      <alignment horizontal="right" vertical="center"/>
    </xf>
    <xf numFmtId="0" fontId="2" fillId="16" borderId="0" xfId="152" applyFont="1" applyFill="1" applyAlignment="1">
      <alignment horizontal="left"/>
      <protection/>
    </xf>
    <xf numFmtId="0" fontId="2" fillId="16" borderId="0" xfId="152" applyFont="1" applyFill="1" applyAlignment="1">
      <alignment/>
      <protection/>
    </xf>
    <xf numFmtId="0" fontId="2" fillId="0" borderId="0" xfId="0" applyFont="1" applyAlignment="1">
      <alignment/>
    </xf>
    <xf numFmtId="0" fontId="18" fillId="16" borderId="25" xfId="0" applyFont="1" applyFill="1" applyBorder="1" applyAlignment="1">
      <alignment vertical="center"/>
    </xf>
    <xf numFmtId="0" fontId="2" fillId="16" borderId="25" xfId="0" applyFont="1" applyFill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0" fontId="2" fillId="16" borderId="0" xfId="0" applyFont="1" applyFill="1" applyBorder="1" applyAlignment="1">
      <alignment horizontal="left" vertical="center"/>
    </xf>
    <xf numFmtId="0" fontId="2" fillId="16" borderId="0" xfId="152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8" fillId="16" borderId="29" xfId="0" applyFont="1" applyFill="1" applyBorder="1" applyAlignment="1">
      <alignment horizontal="center" vertical="center" shrinkToFit="1"/>
    </xf>
    <xf numFmtId="0" fontId="2" fillId="16" borderId="25" xfId="0" applyFont="1" applyFill="1" applyBorder="1" applyAlignment="1">
      <alignment vertical="center" shrinkToFit="1"/>
    </xf>
    <xf numFmtId="0" fontId="7" fillId="16" borderId="0" xfId="0" applyFont="1" applyFill="1" applyAlignment="1">
      <alignment vertical="center"/>
    </xf>
    <xf numFmtId="0" fontId="2" fillId="16" borderId="23" xfId="0" applyFont="1" applyFill="1" applyBorder="1" applyAlignment="1">
      <alignment horizontal="center" vertical="top" shrinkToFit="1"/>
    </xf>
    <xf numFmtId="0" fontId="2" fillId="16" borderId="27" xfId="0" applyFont="1" applyFill="1" applyBorder="1" applyAlignment="1" quotePrefix="1">
      <alignment horizontal="center" vertical="center" shrinkToFit="1"/>
    </xf>
    <xf numFmtId="0" fontId="8" fillId="16" borderId="22" xfId="0" applyFont="1" applyFill="1" applyBorder="1" applyAlignment="1">
      <alignment horizontal="center" vertical="top" shrinkToFit="1"/>
    </xf>
    <xf numFmtId="0" fontId="8" fillId="16" borderId="22" xfId="0" applyFont="1" applyFill="1" applyBorder="1" applyAlignment="1">
      <alignment horizontal="center" vertical="top" wrapText="1"/>
    </xf>
    <xf numFmtId="0" fontId="2" fillId="16" borderId="23" xfId="0" applyFont="1" applyFill="1" applyBorder="1" applyAlignment="1">
      <alignment horizontal="center" shrinkToFit="1"/>
    </xf>
    <xf numFmtId="0" fontId="8" fillId="16" borderId="18" xfId="0" applyFont="1" applyFill="1" applyBorder="1" applyAlignment="1">
      <alignment horizontal="center" shrinkToFit="1"/>
    </xf>
    <xf numFmtId="0" fontId="15" fillId="16" borderId="23" xfId="0" applyFont="1" applyFill="1" applyBorder="1" applyAlignment="1">
      <alignment horizontal="center" wrapText="1"/>
    </xf>
    <xf numFmtId="0" fontId="15" fillId="16" borderId="18" xfId="0" applyFont="1" applyFill="1" applyBorder="1" applyAlignment="1">
      <alignment horizontal="center" shrinkToFit="1"/>
    </xf>
    <xf numFmtId="0" fontId="15" fillId="16" borderId="18" xfId="0" applyFont="1" applyFill="1" applyBorder="1" applyAlignment="1">
      <alignment horizontal="center"/>
    </xf>
    <xf numFmtId="0" fontId="8" fillId="16" borderId="18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177" fontId="8" fillId="0" borderId="22" xfId="149" applyNumberFormat="1" applyFont="1" applyFill="1" applyBorder="1" applyAlignment="1">
      <alignment horizontal="right" vertical="center" wrapText="1" indent="1" shrinkToFit="1"/>
      <protection/>
    </xf>
    <xf numFmtId="223" fontId="8" fillId="0" borderId="22" xfId="149" applyNumberFormat="1" applyFont="1" applyFill="1" applyBorder="1" applyAlignment="1">
      <alignment horizontal="center" vertical="center" shrinkToFit="1"/>
      <protection/>
    </xf>
    <xf numFmtId="176" fontId="8" fillId="0" borderId="22" xfId="149" applyNumberFormat="1" applyFont="1" applyFill="1" applyBorder="1" applyAlignment="1">
      <alignment horizontal="right" vertical="center" wrapText="1" indent="2" shrinkToFit="1"/>
      <protection/>
    </xf>
    <xf numFmtId="180" fontId="8" fillId="0" borderId="3" xfId="149" applyNumberFormat="1" applyFont="1" applyFill="1" applyBorder="1" applyAlignment="1">
      <alignment horizontal="center" vertical="center" shrinkToFit="1"/>
      <protection/>
    </xf>
    <xf numFmtId="0" fontId="8" fillId="0" borderId="3" xfId="149" applyFont="1" applyFill="1" applyBorder="1" applyAlignment="1">
      <alignment horizontal="center" vertical="center" wrapText="1" shrinkToFit="1"/>
      <protection/>
    </xf>
    <xf numFmtId="0" fontId="8" fillId="0" borderId="3" xfId="149" applyFont="1" applyFill="1" applyBorder="1" applyAlignment="1">
      <alignment horizontal="center" vertical="center" shrinkToFit="1"/>
      <protection/>
    </xf>
    <xf numFmtId="177" fontId="8" fillId="0" borderId="3" xfId="149" applyNumberFormat="1" applyFont="1" applyFill="1" applyBorder="1" applyAlignment="1">
      <alignment horizontal="right" vertical="center" wrapText="1" indent="1" shrinkToFit="1"/>
      <protection/>
    </xf>
    <xf numFmtId="223" fontId="8" fillId="0" borderId="3" xfId="0" applyNumberFormat="1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right" vertical="center" wrapText="1" indent="2" shrinkToFit="1"/>
    </xf>
    <xf numFmtId="9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wrapText="1" indent="1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23" xfId="149" applyFont="1" applyFill="1" applyBorder="1" applyAlignment="1">
      <alignment horizontal="center" vertical="center" shrinkToFit="1"/>
      <protection/>
    </xf>
    <xf numFmtId="177" fontId="8" fillId="0" borderId="23" xfId="149" applyNumberFormat="1" applyFont="1" applyFill="1" applyBorder="1" applyAlignment="1">
      <alignment horizontal="right" vertical="center" wrapText="1" indent="1" shrinkToFit="1"/>
      <protection/>
    </xf>
    <xf numFmtId="223" fontId="8" fillId="0" borderId="23" xfId="101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right" vertical="center" wrapText="1" indent="2" shrinkToFit="1"/>
    </xf>
    <xf numFmtId="0" fontId="8" fillId="0" borderId="3" xfId="0" applyFont="1" applyFill="1" applyBorder="1" applyAlignment="1">
      <alignment horizontal="right" vertical="center" wrapText="1" indent="2" shrinkToFit="1"/>
    </xf>
    <xf numFmtId="0" fontId="8" fillId="0" borderId="33" xfId="0" applyFont="1" applyFill="1" applyBorder="1" applyAlignment="1">
      <alignment horizontal="center" vertical="center" shrinkToFit="1"/>
    </xf>
    <xf numFmtId="176" fontId="8" fillId="0" borderId="3" xfId="149" applyNumberFormat="1" applyFont="1" applyFill="1" applyBorder="1" applyAlignment="1">
      <alignment horizontal="center" vertical="center" shrinkToFit="1"/>
      <protection/>
    </xf>
    <xf numFmtId="223" fontId="8" fillId="0" borderId="3" xfId="149" applyNumberFormat="1" applyFont="1" applyFill="1" applyBorder="1" applyAlignment="1">
      <alignment horizontal="center" vertical="center" shrinkToFit="1"/>
      <protection/>
    </xf>
    <xf numFmtId="0" fontId="8" fillId="0" borderId="3" xfId="149" applyFont="1" applyFill="1" applyBorder="1" applyAlignment="1">
      <alignment horizontal="right" vertical="center" wrapText="1" indent="2" shrinkToFit="1"/>
      <protection/>
    </xf>
    <xf numFmtId="9" fontId="8" fillId="0" borderId="3" xfId="149" applyNumberFormat="1" applyFont="1" applyFill="1" applyBorder="1" applyAlignment="1">
      <alignment horizontal="center" vertical="center" shrinkToFit="1"/>
      <protection/>
    </xf>
    <xf numFmtId="0" fontId="31" fillId="0" borderId="33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223" fontId="8" fillId="0" borderId="3" xfId="101" applyNumberFormat="1" applyFont="1" applyFill="1" applyBorder="1" applyAlignment="1">
      <alignment horizontal="center" vertical="center"/>
    </xf>
    <xf numFmtId="9" fontId="8" fillId="0" borderId="3" xfId="101" applyNumberFormat="1" applyFont="1" applyFill="1" applyBorder="1" applyAlignment="1">
      <alignment horizontal="center" vertical="center"/>
    </xf>
    <xf numFmtId="41" fontId="15" fillId="0" borderId="31" xfId="110" applyFont="1" applyFill="1" applyBorder="1" applyAlignment="1">
      <alignment horizontal="center" vertical="center"/>
    </xf>
    <xf numFmtId="41" fontId="15" fillId="0" borderId="3" xfId="110" applyFont="1" applyFill="1" applyBorder="1" applyAlignment="1">
      <alignment horizontal="center" vertical="center"/>
    </xf>
    <xf numFmtId="223" fontId="15" fillId="0" borderId="3" xfId="110" applyNumberFormat="1" applyFont="1" applyFill="1" applyBorder="1" applyAlignment="1">
      <alignment horizontal="center" vertical="center"/>
    </xf>
    <xf numFmtId="9" fontId="15" fillId="0" borderId="3" xfId="110" applyNumberFormat="1" applyFont="1" applyFill="1" applyBorder="1" applyAlignment="1">
      <alignment horizontal="center" vertical="center"/>
    </xf>
    <xf numFmtId="177" fontId="15" fillId="0" borderId="3" xfId="110" applyNumberFormat="1" applyFont="1" applyFill="1" applyBorder="1" applyAlignment="1">
      <alignment horizontal="right" vertical="center" wrapText="1" indent="1"/>
    </xf>
    <xf numFmtId="0" fontId="15" fillId="0" borderId="3" xfId="110" applyNumberFormat="1" applyFont="1" applyFill="1" applyBorder="1" applyAlignment="1">
      <alignment horizontal="center" vertical="center"/>
    </xf>
    <xf numFmtId="41" fontId="15" fillId="0" borderId="3" xfId="110" applyFont="1" applyFill="1" applyBorder="1" applyAlignment="1">
      <alignment horizontal="right" vertical="center" wrapText="1" indent="1"/>
    </xf>
    <xf numFmtId="0" fontId="15" fillId="0" borderId="3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right" vertical="center" wrapText="1" indent="1"/>
    </xf>
    <xf numFmtId="178" fontId="8" fillId="0" borderId="3" xfId="0" applyNumberFormat="1" applyFont="1" applyFill="1" applyBorder="1" applyAlignment="1">
      <alignment horizontal="right" vertical="center" wrapText="1" indent="2"/>
    </xf>
    <xf numFmtId="178" fontId="8" fillId="0" borderId="3" xfId="0" applyNumberFormat="1" applyFont="1" applyFill="1" applyBorder="1" applyAlignment="1">
      <alignment horizontal="right" vertical="center" wrapText="1" indent="1"/>
    </xf>
    <xf numFmtId="184" fontId="8" fillId="0" borderId="3" xfId="0" applyNumberFormat="1" applyFont="1" applyFill="1" applyBorder="1" applyAlignment="1">
      <alignment horizontal="right" vertical="center" wrapText="1" indent="2"/>
    </xf>
    <xf numFmtId="184" fontId="8" fillId="0" borderId="3" xfId="0" applyNumberFormat="1" applyFont="1" applyFill="1" applyBorder="1" applyAlignment="1">
      <alignment horizontal="right" vertical="center" wrapText="1" indent="1"/>
    </xf>
    <xf numFmtId="0" fontId="31" fillId="0" borderId="31" xfId="0" applyFont="1" applyFill="1" applyBorder="1" applyAlignment="1">
      <alignment horizontal="center" vertical="center"/>
    </xf>
    <xf numFmtId="178" fontId="31" fillId="0" borderId="3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/>
    </xf>
    <xf numFmtId="209" fontId="8" fillId="0" borderId="3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right" vertical="center" wrapText="1" indent="1" shrinkToFit="1"/>
    </xf>
    <xf numFmtId="178" fontId="8" fillId="0" borderId="3" xfId="0" applyNumberFormat="1" applyFont="1" applyFill="1" applyBorder="1" applyAlignment="1">
      <alignment horizontal="right" vertical="center" wrapText="1" indent="1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wrapText="1" indent="2"/>
    </xf>
    <xf numFmtId="178" fontId="8" fillId="0" borderId="3" xfId="0" applyNumberFormat="1" applyFont="1" applyFill="1" applyBorder="1" applyAlignment="1">
      <alignment horizontal="right" vertical="center" wrapText="1" indent="3"/>
    </xf>
    <xf numFmtId="177" fontId="8" fillId="0" borderId="3" xfId="110" applyNumberFormat="1" applyFont="1" applyFill="1" applyBorder="1" applyAlignment="1">
      <alignment horizontal="right" vertical="center" wrapText="1" indent="2" shrinkToFit="1"/>
    </xf>
    <xf numFmtId="178" fontId="8" fillId="0" borderId="3" xfId="0" applyNumberFormat="1" applyFont="1" applyFill="1" applyBorder="1" applyAlignment="1">
      <alignment horizontal="right" vertical="center" wrapText="1" indent="3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 shrinkToFit="1"/>
    </xf>
    <xf numFmtId="182" fontId="8" fillId="0" borderId="0" xfId="0" applyNumberFormat="1" applyFont="1" applyFill="1" applyBorder="1" applyAlignment="1">
      <alignment horizontal="right" vertical="center" wrapText="1" indent="2" shrinkToFit="1"/>
    </xf>
    <xf numFmtId="182" fontId="8" fillId="0" borderId="31" xfId="0" applyNumberFormat="1" applyFont="1" applyFill="1" applyBorder="1" applyAlignment="1">
      <alignment horizontal="right" vertical="center" wrapText="1" indent="2" shrinkToFit="1"/>
    </xf>
    <xf numFmtId="0" fontId="31" fillId="0" borderId="27" xfId="0" applyFont="1" applyFill="1" applyBorder="1" applyAlignment="1">
      <alignment horizontal="center" vertical="center"/>
    </xf>
    <xf numFmtId="182" fontId="31" fillId="0" borderId="0" xfId="0" applyNumberFormat="1" applyFont="1" applyFill="1" applyBorder="1" applyAlignment="1">
      <alignment horizontal="center" vertical="center" shrinkToFit="1"/>
    </xf>
    <xf numFmtId="182" fontId="31" fillId="0" borderId="0" xfId="0" applyNumberFormat="1" applyFont="1" applyFill="1" applyBorder="1" applyAlignment="1">
      <alignment horizontal="right" vertical="center" wrapText="1" indent="2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182" fontId="8" fillId="0" borderId="32" xfId="0" applyNumberFormat="1" applyFont="1" applyFill="1" applyBorder="1" applyAlignment="1">
      <alignment horizontal="right" vertical="center" wrapText="1" indent="2" shrinkToFit="1"/>
    </xf>
    <xf numFmtId="182" fontId="8" fillId="0" borderId="27" xfId="0" applyNumberFormat="1" applyFont="1" applyFill="1" applyBorder="1" applyAlignment="1">
      <alignment horizontal="center" vertical="center" shrinkToFit="1"/>
    </xf>
    <xf numFmtId="182" fontId="8" fillId="0" borderId="0" xfId="0" applyNumberFormat="1" applyFont="1" applyFill="1" applyBorder="1" applyAlignment="1">
      <alignment horizontal="right" vertical="center" wrapText="1" indent="2"/>
    </xf>
    <xf numFmtId="182" fontId="31" fillId="0" borderId="27" xfId="0" applyNumberFormat="1" applyFont="1" applyFill="1" applyBorder="1" applyAlignment="1">
      <alignment horizontal="center" vertical="center" shrinkToFit="1"/>
    </xf>
    <xf numFmtId="182" fontId="31" fillId="0" borderId="0" xfId="0" applyNumberFormat="1" applyFont="1" applyFill="1" applyBorder="1" applyAlignment="1">
      <alignment horizontal="center" vertical="center"/>
    </xf>
    <xf numFmtId="182" fontId="31" fillId="0" borderId="0" xfId="0" applyNumberFormat="1" applyFont="1" applyFill="1" applyBorder="1" applyAlignment="1">
      <alignment horizontal="right" vertical="center" wrapText="1" indent="2"/>
    </xf>
    <xf numFmtId="184" fontId="8" fillId="0" borderId="0" xfId="0" applyNumberFormat="1" applyFont="1" applyFill="1" applyBorder="1" applyAlignment="1">
      <alignment horizontal="right" vertical="center" wrapText="1" indent="2" shrinkToFit="1"/>
    </xf>
    <xf numFmtId="182" fontId="17" fillId="0" borderId="0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/>
    </xf>
    <xf numFmtId="182" fontId="17" fillId="0" borderId="27" xfId="0" applyNumberFormat="1" applyFont="1" applyFill="1" applyBorder="1" applyAlignment="1">
      <alignment horizontal="center" vertical="center" shrinkToFit="1"/>
    </xf>
    <xf numFmtId="0" fontId="31" fillId="0" borderId="32" xfId="0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185" fontId="17" fillId="0" borderId="27" xfId="0" applyNumberFormat="1" applyFont="1" applyFill="1" applyBorder="1" applyAlignment="1">
      <alignment horizontal="right" vertical="center" wrapText="1" shrinkToFit="1"/>
    </xf>
    <xf numFmtId="185" fontId="17" fillId="0" borderId="0" xfId="0" applyNumberFormat="1" applyFont="1" applyFill="1" applyBorder="1" applyAlignment="1">
      <alignment horizontal="right" vertical="center" wrapText="1" shrinkToFit="1"/>
    </xf>
    <xf numFmtId="185" fontId="17" fillId="0" borderId="31" xfId="0" applyNumberFormat="1" applyFont="1" applyFill="1" applyBorder="1" applyAlignment="1">
      <alignment horizontal="right" vertical="center" wrapText="1" shrinkToFit="1"/>
    </xf>
    <xf numFmtId="185" fontId="8" fillId="0" borderId="27" xfId="0" applyNumberFormat="1" applyFont="1" applyFill="1" applyBorder="1" applyAlignment="1">
      <alignment horizontal="right" vertical="center" wrapText="1" shrinkToFit="1"/>
    </xf>
    <xf numFmtId="185" fontId="8" fillId="0" borderId="0" xfId="0" applyNumberFormat="1" applyFont="1" applyFill="1" applyBorder="1" applyAlignment="1">
      <alignment horizontal="right" vertical="center" wrapText="1" shrinkToFit="1"/>
    </xf>
    <xf numFmtId="185" fontId="8" fillId="0" borderId="31" xfId="0" applyNumberFormat="1" applyFont="1" applyFill="1" applyBorder="1" applyAlignment="1">
      <alignment horizontal="right" vertical="center" wrapText="1" shrinkToFit="1"/>
    </xf>
    <xf numFmtId="185" fontId="31" fillId="0" borderId="27" xfId="0" applyNumberFormat="1" applyFont="1" applyFill="1" applyBorder="1" applyAlignment="1">
      <alignment horizontal="right" vertical="center" wrapText="1" shrinkToFit="1"/>
    </xf>
    <xf numFmtId="185" fontId="31" fillId="0" borderId="0" xfId="0" applyNumberFormat="1" applyFont="1" applyFill="1" applyBorder="1" applyAlignment="1">
      <alignment horizontal="right" vertical="center" wrapText="1" shrinkToFit="1"/>
    </xf>
    <xf numFmtId="185" fontId="31" fillId="0" borderId="31" xfId="0" applyNumberFormat="1" applyFont="1" applyFill="1" applyBorder="1" applyAlignment="1">
      <alignment horizontal="right" vertical="center" wrapText="1" shrinkToFit="1"/>
    </xf>
    <xf numFmtId="185" fontId="8" fillId="0" borderId="0" xfId="0" applyNumberFormat="1" applyFont="1" applyFill="1" applyBorder="1" applyAlignment="1">
      <alignment horizontal="right" vertical="center" wrapText="1"/>
    </xf>
    <xf numFmtId="185" fontId="8" fillId="0" borderId="3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shrinkToFit="1"/>
    </xf>
    <xf numFmtId="185" fontId="8" fillId="0" borderId="28" xfId="0" applyNumberFormat="1" applyFont="1" applyFill="1" applyBorder="1" applyAlignment="1">
      <alignment horizontal="right" vertical="center" wrapText="1" shrinkToFit="1"/>
    </xf>
    <xf numFmtId="185" fontId="8" fillId="0" borderId="26" xfId="0" applyNumberFormat="1" applyFont="1" applyFill="1" applyBorder="1" applyAlignment="1">
      <alignment horizontal="right" vertical="center" wrapText="1" shrinkToFit="1"/>
    </xf>
    <xf numFmtId="185" fontId="8" fillId="0" borderId="32" xfId="0" applyNumberFormat="1" applyFont="1" applyFill="1" applyBorder="1" applyAlignment="1">
      <alignment horizontal="right" vertical="center" wrapText="1" shrinkToFit="1"/>
    </xf>
    <xf numFmtId="0" fontId="30" fillId="0" borderId="27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75" fillId="0" borderId="31" xfId="0" applyFont="1" applyFill="1" applyBorder="1" applyAlignment="1">
      <alignment horizontal="center" vertical="center" shrinkToFit="1"/>
    </xf>
    <xf numFmtId="185" fontId="17" fillId="0" borderId="29" xfId="0" applyNumberFormat="1" applyFont="1" applyFill="1" applyBorder="1" applyAlignment="1">
      <alignment horizontal="right" vertical="center" wrapText="1" indent="1" shrinkToFit="1"/>
    </xf>
    <xf numFmtId="185" fontId="17" fillId="0" borderId="25" xfId="0" applyNumberFormat="1" applyFont="1" applyFill="1" applyBorder="1" applyAlignment="1">
      <alignment horizontal="right" vertical="center" wrapText="1" indent="1" shrinkToFit="1"/>
    </xf>
    <xf numFmtId="185" fontId="17" fillId="0" borderId="33" xfId="0" applyNumberFormat="1" applyFont="1" applyFill="1" applyBorder="1" applyAlignment="1">
      <alignment horizontal="right" vertical="center" wrapText="1" indent="1" shrinkToFit="1"/>
    </xf>
    <xf numFmtId="185" fontId="31" fillId="0" borderId="27" xfId="0" applyNumberFormat="1" applyFont="1" applyFill="1" applyBorder="1" applyAlignment="1">
      <alignment horizontal="right" vertical="center" wrapText="1" indent="1" shrinkToFit="1"/>
    </xf>
    <xf numFmtId="185" fontId="31" fillId="0" borderId="0" xfId="0" applyNumberFormat="1" applyFont="1" applyFill="1" applyBorder="1" applyAlignment="1">
      <alignment horizontal="right" vertical="center" wrapText="1" indent="1" shrinkToFit="1"/>
    </xf>
    <xf numFmtId="185" fontId="31" fillId="0" borderId="31" xfId="0" applyNumberFormat="1" applyFont="1" applyFill="1" applyBorder="1" applyAlignment="1">
      <alignment horizontal="right" vertical="center" wrapText="1" indent="1" shrinkToFit="1"/>
    </xf>
    <xf numFmtId="185" fontId="8" fillId="0" borderId="27" xfId="0" applyNumberFormat="1" applyFont="1" applyFill="1" applyBorder="1" applyAlignment="1">
      <alignment horizontal="right" vertical="center" wrapText="1" indent="1" shrinkToFit="1"/>
    </xf>
    <xf numFmtId="185" fontId="17" fillId="0" borderId="0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85" fontId="17" fillId="0" borderId="31" xfId="0" applyNumberFormat="1" applyFont="1" applyFill="1" applyBorder="1" applyAlignment="1">
      <alignment horizontal="right" vertical="center" wrapText="1" indent="1" shrinkToFit="1"/>
    </xf>
    <xf numFmtId="185" fontId="8" fillId="0" borderId="28" xfId="0" applyNumberFormat="1" applyFont="1" applyFill="1" applyBorder="1" applyAlignment="1">
      <alignment horizontal="right" vertical="center" wrapText="1" indent="1" shrinkToFit="1"/>
    </xf>
    <xf numFmtId="185" fontId="17" fillId="0" borderId="26" xfId="0" applyNumberFormat="1" applyFont="1" applyFill="1" applyBorder="1" applyAlignment="1">
      <alignment horizontal="right" vertical="center" wrapText="1" indent="1" shrinkToFit="1"/>
    </xf>
    <xf numFmtId="185" fontId="8" fillId="0" borderId="26" xfId="0" applyNumberFormat="1" applyFont="1" applyFill="1" applyBorder="1" applyAlignment="1">
      <alignment horizontal="right" vertical="center" wrapText="1" indent="1" shrinkToFit="1"/>
    </xf>
    <xf numFmtId="185" fontId="17" fillId="0" borderId="32" xfId="0" applyNumberFormat="1" applyFont="1" applyFill="1" applyBorder="1" applyAlignment="1">
      <alignment horizontal="right" vertical="center" wrapText="1" indent="1" shrinkToFit="1"/>
    </xf>
    <xf numFmtId="185" fontId="30" fillId="0" borderId="27" xfId="0" applyNumberFormat="1" applyFont="1" applyFill="1" applyBorder="1" applyAlignment="1">
      <alignment horizontal="right" vertical="center" wrapText="1" indent="1" shrinkToFit="1"/>
    </xf>
    <xf numFmtId="185" fontId="30" fillId="0" borderId="0" xfId="0" applyNumberFormat="1" applyFont="1" applyFill="1" applyBorder="1" applyAlignment="1">
      <alignment horizontal="right" vertical="center" wrapText="1" indent="1" shrinkToFit="1"/>
    </xf>
    <xf numFmtId="185" fontId="30" fillId="0" borderId="31" xfId="0" applyNumberFormat="1" applyFont="1" applyFill="1" applyBorder="1" applyAlignment="1">
      <alignment horizontal="right" vertical="center" wrapText="1" indent="1" shrinkToFit="1"/>
    </xf>
    <xf numFmtId="185" fontId="17" fillId="0" borderId="27" xfId="0" applyNumberFormat="1" applyFont="1" applyFill="1" applyBorder="1" applyAlignment="1">
      <alignment horizontal="right" vertical="center" wrapText="1" indent="1" shrinkToFit="1"/>
    </xf>
    <xf numFmtId="185" fontId="17" fillId="0" borderId="28" xfId="0" applyNumberFormat="1" applyFont="1" applyFill="1" applyBorder="1" applyAlignment="1">
      <alignment horizontal="right" vertical="center" wrapText="1" indent="1" shrinkToFit="1"/>
    </xf>
    <xf numFmtId="0" fontId="30" fillId="0" borderId="31" xfId="0" applyFont="1" applyFill="1" applyBorder="1" applyAlignment="1">
      <alignment horizontal="center" vertical="center" shrinkToFit="1"/>
    </xf>
    <xf numFmtId="0" fontId="2" fillId="16" borderId="18" xfId="0" applyFont="1" applyFill="1" applyBorder="1" applyAlignment="1">
      <alignment horizontal="center" vertical="top" shrinkToFit="1"/>
    </xf>
    <xf numFmtId="0" fontId="76" fillId="16" borderId="22" xfId="0" applyFont="1" applyFill="1" applyBorder="1" applyAlignment="1">
      <alignment horizontal="center" vertical="top" wrapText="1"/>
    </xf>
    <xf numFmtId="183" fontId="8" fillId="0" borderId="26" xfId="0" applyNumberFormat="1" applyFont="1" applyFill="1" applyBorder="1" applyAlignment="1">
      <alignment horizontal="right" vertical="center" wrapText="1" indent="2" shrinkToFit="1"/>
    </xf>
    <xf numFmtId="182" fontId="31" fillId="0" borderId="26" xfId="0" applyNumberFormat="1" applyFont="1" applyFill="1" applyBorder="1" applyAlignment="1">
      <alignment horizontal="right" vertical="center" wrapText="1" indent="2" shrinkToFit="1"/>
    </xf>
    <xf numFmtId="0" fontId="76" fillId="16" borderId="0" xfId="0" applyFont="1" applyFill="1" applyAlignment="1">
      <alignment horizontal="right"/>
    </xf>
    <xf numFmtId="0" fontId="2" fillId="16" borderId="18" xfId="0" applyFont="1" applyFill="1" applyBorder="1" applyAlignment="1">
      <alignment horizontal="center" shrinkToFit="1"/>
    </xf>
    <xf numFmtId="0" fontId="76" fillId="16" borderId="22" xfId="0" applyFont="1" applyFill="1" applyBorder="1" applyAlignment="1">
      <alignment horizontal="center" vertical="center"/>
    </xf>
    <xf numFmtId="0" fontId="76" fillId="16" borderId="22" xfId="0" applyFont="1" applyFill="1" applyBorder="1" applyAlignment="1">
      <alignment horizontal="justify" vertical="center"/>
    </xf>
    <xf numFmtId="0" fontId="53" fillId="16" borderId="2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/>
    </xf>
    <xf numFmtId="176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0" xfId="0" applyNumberFormat="1" applyFont="1" applyFill="1" applyBorder="1" applyAlignment="1">
      <alignment horizontal="right" vertical="center" wrapText="1" indent="1" shrinkToFit="1"/>
    </xf>
    <xf numFmtId="178" fontId="31" fillId="0" borderId="0" xfId="0" applyNumberFormat="1" applyFont="1" applyFill="1" applyAlignment="1">
      <alignment horizontal="right" vertical="center" wrapText="1" indent="1" shrinkToFit="1"/>
    </xf>
    <xf numFmtId="183" fontId="31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26" xfId="0" applyNumberFormat="1" applyFont="1" applyFill="1" applyBorder="1" applyAlignment="1">
      <alignment horizontal="right" vertical="center" wrapText="1" indent="1" shrinkToFit="1"/>
    </xf>
    <xf numFmtId="178" fontId="8" fillId="0" borderId="26" xfId="0" applyNumberFormat="1" applyFont="1" applyFill="1" applyBorder="1" applyAlignment="1">
      <alignment horizontal="right" vertical="center" wrapText="1" indent="1" shrinkToFit="1"/>
    </xf>
    <xf numFmtId="184" fontId="8" fillId="0" borderId="0" xfId="0" applyNumberFormat="1" applyFont="1" applyFill="1" applyBorder="1" applyAlignment="1">
      <alignment horizontal="right" vertical="center" wrapText="1" indent="1" shrinkToFit="1"/>
    </xf>
    <xf numFmtId="184" fontId="31" fillId="0" borderId="0" xfId="0" applyNumberFormat="1" applyFont="1" applyFill="1" applyAlignment="1">
      <alignment horizontal="right" vertical="center" wrapText="1" indent="1" shrinkToFit="1"/>
    </xf>
    <xf numFmtId="184" fontId="31" fillId="0" borderId="26" xfId="0" applyNumberFormat="1" applyFont="1" applyFill="1" applyBorder="1" applyAlignment="1">
      <alignment horizontal="right" vertical="center" wrapText="1" indent="1" shrinkToFit="1"/>
    </xf>
    <xf numFmtId="0" fontId="2" fillId="0" borderId="25" xfId="0" applyFont="1" applyBorder="1" applyAlignment="1">
      <alignment vertical="center" shrinkToFit="1"/>
    </xf>
    <xf numFmtId="0" fontId="31" fillId="0" borderId="29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right" vertical="center" wrapText="1" indent="1"/>
    </xf>
    <xf numFmtId="178" fontId="31" fillId="0" borderId="0" xfId="0" applyNumberFormat="1" applyFont="1" applyFill="1" applyBorder="1" applyAlignment="1">
      <alignment horizontal="right" vertical="center" wrapText="1" indent="1"/>
    </xf>
    <xf numFmtId="178" fontId="31" fillId="0" borderId="25" xfId="0" applyNumberFormat="1" applyFont="1" applyFill="1" applyBorder="1" applyAlignment="1">
      <alignment horizontal="right" vertical="center" wrapText="1" indent="1"/>
    </xf>
    <xf numFmtId="178" fontId="31" fillId="0" borderId="31" xfId="0" applyNumberFormat="1" applyFont="1" applyFill="1" applyBorder="1" applyAlignment="1">
      <alignment horizontal="right" vertical="center" wrapText="1" indent="1"/>
    </xf>
    <xf numFmtId="184" fontId="31" fillId="0" borderId="0" xfId="0" applyNumberFormat="1" applyFont="1" applyFill="1" applyBorder="1" applyAlignment="1">
      <alignment horizontal="right" vertical="center" wrapText="1" indent="1"/>
    </xf>
    <xf numFmtId="184" fontId="31" fillId="0" borderId="31" xfId="0" applyNumberFormat="1" applyFont="1" applyFill="1" applyBorder="1" applyAlignment="1">
      <alignment horizontal="right" vertical="center" wrapText="1" indent="1"/>
    </xf>
    <xf numFmtId="184" fontId="8" fillId="0" borderId="0" xfId="0" applyNumberFormat="1" applyFont="1" applyFill="1" applyBorder="1" applyAlignment="1">
      <alignment horizontal="right" vertical="center" wrapText="1" indent="1"/>
    </xf>
    <xf numFmtId="178" fontId="8" fillId="0" borderId="26" xfId="0" applyNumberFormat="1" applyFont="1" applyFill="1" applyBorder="1" applyAlignment="1">
      <alignment horizontal="right" vertical="center" wrapText="1" indent="1"/>
    </xf>
    <xf numFmtId="178" fontId="31" fillId="0" borderId="26" xfId="0" applyNumberFormat="1" applyFont="1" applyFill="1" applyBorder="1" applyAlignment="1">
      <alignment horizontal="right" vertical="center" wrapText="1" indent="1"/>
    </xf>
    <xf numFmtId="178" fontId="31" fillId="0" borderId="32" xfId="0" applyNumberFormat="1" applyFont="1" applyFill="1" applyBorder="1" applyAlignment="1">
      <alignment horizontal="right" vertical="center" wrapText="1" indent="1"/>
    </xf>
    <xf numFmtId="178" fontId="31" fillId="0" borderId="33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indent="1"/>
    </xf>
    <xf numFmtId="0" fontId="8" fillId="0" borderId="27" xfId="0" applyFont="1" applyFill="1" applyBorder="1" applyAlignment="1">
      <alignment vertical="center"/>
    </xf>
    <xf numFmtId="177" fontId="17" fillId="0" borderId="26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right" vertical="center" indent="1"/>
    </xf>
    <xf numFmtId="183" fontId="8" fillId="0" borderId="27" xfId="0" applyNumberFormat="1" applyFont="1" applyFill="1" applyBorder="1" applyAlignment="1">
      <alignment horizontal="right" vertical="center" wrapText="1" indent="1" shrinkToFit="1"/>
    </xf>
    <xf numFmtId="49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31" xfId="0" applyNumberFormat="1" applyFont="1" applyFill="1" applyBorder="1" applyAlignment="1">
      <alignment horizontal="right" vertical="center" wrapText="1" indent="1" shrinkToFit="1"/>
    </xf>
    <xf numFmtId="183" fontId="31" fillId="0" borderId="27" xfId="0" applyNumberFormat="1" applyFont="1" applyFill="1" applyBorder="1" applyAlignment="1">
      <alignment horizontal="right" vertical="center" wrapText="1" indent="1" shrinkToFit="1"/>
    </xf>
    <xf numFmtId="183" fontId="31" fillId="0" borderId="31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left" vertical="center" indent="1" shrinkToFit="1"/>
    </xf>
    <xf numFmtId="182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28" xfId="0" applyNumberFormat="1" applyFont="1" applyFill="1" applyBorder="1" applyAlignment="1">
      <alignment horizontal="right" vertical="center" wrapText="1" indent="1" shrinkToFit="1"/>
    </xf>
    <xf numFmtId="183" fontId="8" fillId="0" borderId="32" xfId="0" applyNumberFormat="1" applyFont="1" applyFill="1" applyBorder="1" applyAlignment="1">
      <alignment horizontal="right" vertical="center" wrapText="1" indent="1" shrinkToFit="1"/>
    </xf>
    <xf numFmtId="0" fontId="8" fillId="0" borderId="28" xfId="0" applyFont="1" applyFill="1" applyBorder="1" applyAlignment="1">
      <alignment horizontal="left" vertical="center" indent="1" shrinkToFit="1"/>
    </xf>
    <xf numFmtId="177" fontId="31" fillId="0" borderId="25" xfId="0" applyNumberFormat="1" applyFont="1" applyFill="1" applyBorder="1" applyAlignment="1">
      <alignment horizontal="right" vertical="center" wrapText="1" indent="1"/>
    </xf>
    <xf numFmtId="177" fontId="31" fillId="0" borderId="0" xfId="0" applyNumberFormat="1" applyFont="1" applyFill="1" applyBorder="1" applyAlignment="1">
      <alignment horizontal="right" vertical="center" indent="1"/>
    </xf>
    <xf numFmtId="0" fontId="31" fillId="0" borderId="34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176" fontId="8" fillId="0" borderId="27" xfId="0" applyNumberFormat="1" applyFont="1" applyFill="1" applyBorder="1" applyAlignment="1">
      <alignment horizontal="right" vertical="center" wrapText="1" indent="1" shrinkToFit="1"/>
    </xf>
    <xf numFmtId="182" fontId="17" fillId="0" borderId="27" xfId="0" applyNumberFormat="1" applyFont="1" applyFill="1" applyBorder="1" applyAlignment="1">
      <alignment horizontal="right" vertical="center" wrapText="1" indent="1" shrinkToFit="1"/>
    </xf>
    <xf numFmtId="182" fontId="17" fillId="0" borderId="0" xfId="0" applyNumberFormat="1" applyFont="1" applyFill="1" applyBorder="1" applyAlignment="1">
      <alignment horizontal="right" vertical="center" wrapText="1" indent="1" shrinkToFit="1"/>
    </xf>
    <xf numFmtId="200" fontId="17" fillId="0" borderId="0" xfId="0" applyNumberFormat="1" applyFont="1" applyFill="1" applyBorder="1" applyAlignment="1">
      <alignment horizontal="right" vertical="center" wrapText="1" indent="1" shrinkToFit="1"/>
    </xf>
    <xf numFmtId="182" fontId="17" fillId="0" borderId="31" xfId="0" applyNumberFormat="1" applyFont="1" applyFill="1" applyBorder="1" applyAlignment="1">
      <alignment horizontal="right" vertical="center" wrapText="1" indent="1" shrinkToFit="1"/>
    </xf>
    <xf numFmtId="182" fontId="8" fillId="0" borderId="27" xfId="0" applyNumberFormat="1" applyFont="1" applyFill="1" applyBorder="1" applyAlignment="1">
      <alignment horizontal="right" vertical="center" wrapText="1" indent="1"/>
    </xf>
    <xf numFmtId="182" fontId="31" fillId="0" borderId="27" xfId="0" applyNumberFormat="1" applyFont="1" applyFill="1" applyBorder="1" applyAlignment="1">
      <alignment horizontal="right" vertical="center" wrapText="1" indent="1"/>
    </xf>
    <xf numFmtId="182" fontId="31" fillId="0" borderId="0" xfId="0" applyNumberFormat="1" applyFont="1" applyFill="1" applyBorder="1" applyAlignment="1">
      <alignment horizontal="right" vertical="center" wrapText="1" indent="1" shrinkToFit="1"/>
    </xf>
    <xf numFmtId="182" fontId="31" fillId="0" borderId="31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Border="1" applyAlignment="1">
      <alignment horizontal="right" vertical="center" wrapText="1" indent="1"/>
    </xf>
    <xf numFmtId="182" fontId="8" fillId="0" borderId="31" xfId="0" applyNumberFormat="1" applyFont="1" applyFill="1" applyBorder="1" applyAlignment="1">
      <alignment horizontal="right" vertical="center" wrapText="1" indent="1"/>
    </xf>
    <xf numFmtId="183" fontId="8" fillId="0" borderId="28" xfId="0" applyNumberFormat="1" applyFont="1" applyFill="1" applyBorder="1" applyAlignment="1">
      <alignment horizontal="right" vertical="center" wrapText="1" indent="1"/>
    </xf>
    <xf numFmtId="182" fontId="8" fillId="0" borderId="26" xfId="0" applyNumberFormat="1" applyFont="1" applyFill="1" applyBorder="1" applyAlignment="1">
      <alignment horizontal="right" vertical="center" wrapText="1" indent="1" shrinkToFit="1"/>
    </xf>
    <xf numFmtId="182" fontId="8" fillId="0" borderId="32" xfId="0" applyNumberFormat="1" applyFont="1" applyFill="1" applyBorder="1" applyAlignment="1">
      <alignment horizontal="right" vertical="center" wrapText="1" indent="1" shrinkToFit="1"/>
    </xf>
    <xf numFmtId="182" fontId="17" fillId="0" borderId="0" xfId="0" applyNumberFormat="1" applyFont="1" applyFill="1" applyAlignment="1">
      <alignment horizontal="right" vertical="center" wrapText="1" indent="1" shrinkToFit="1"/>
    </xf>
    <xf numFmtId="182" fontId="31" fillId="0" borderId="0" xfId="0" applyNumberFormat="1" applyFont="1" applyFill="1" applyAlignment="1">
      <alignment horizontal="right" vertical="center" wrapText="1" indent="1" shrinkToFit="1"/>
    </xf>
    <xf numFmtId="182" fontId="8" fillId="0" borderId="27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Alignment="1">
      <alignment horizontal="right" vertical="center" wrapText="1" indent="1"/>
    </xf>
    <xf numFmtId="182" fontId="8" fillId="0" borderId="28" xfId="0" applyNumberFormat="1" applyFont="1" applyFill="1" applyBorder="1" applyAlignment="1">
      <alignment horizontal="right" vertical="center" wrapText="1" indent="1" shrinkToFit="1"/>
    </xf>
    <xf numFmtId="0" fontId="8" fillId="0" borderId="33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41" fontId="31" fillId="0" borderId="28" xfId="110" applyFont="1" applyFill="1" applyBorder="1" applyAlignment="1">
      <alignment horizontal="right" vertical="center" wrapText="1"/>
    </xf>
    <xf numFmtId="41" fontId="31" fillId="0" borderId="26" xfId="110" applyFont="1" applyFill="1" applyBorder="1" applyAlignment="1">
      <alignment horizontal="right" vertical="center" wrapText="1"/>
    </xf>
    <xf numFmtId="0" fontId="31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2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41" fontId="8" fillId="0" borderId="23" xfId="11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41" fontId="8" fillId="0" borderId="18" xfId="11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41" fontId="8" fillId="0" borderId="22" xfId="11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 shrinkToFit="1"/>
    </xf>
    <xf numFmtId="177" fontId="31" fillId="0" borderId="29" xfId="0" applyNumberFormat="1" applyFont="1" applyFill="1" applyBorder="1" applyAlignment="1">
      <alignment horizontal="right" vertical="center" wrapText="1" indent="1"/>
    </xf>
    <xf numFmtId="177" fontId="31" fillId="0" borderId="0" xfId="0" applyNumberFormat="1" applyFont="1" applyFill="1" applyBorder="1" applyAlignment="1">
      <alignment horizontal="right" vertical="center" wrapText="1" indent="1"/>
    </xf>
    <xf numFmtId="177" fontId="8" fillId="0" borderId="27" xfId="0" applyNumberFormat="1" applyFont="1" applyFill="1" applyBorder="1" applyAlignment="1">
      <alignment horizontal="right" vertical="center" wrapText="1" indent="1"/>
    </xf>
    <xf numFmtId="178" fontId="17" fillId="0" borderId="0" xfId="0" applyNumberFormat="1" applyFont="1" applyFill="1" applyBorder="1" applyAlignment="1">
      <alignment horizontal="right" vertical="center" wrapText="1" indent="1" shrinkToFit="1"/>
    </xf>
    <xf numFmtId="177" fontId="8" fillId="0" borderId="28" xfId="0" applyNumberFormat="1" applyFont="1" applyFill="1" applyBorder="1" applyAlignment="1">
      <alignment horizontal="right" vertical="center" wrapText="1" indent="1"/>
    </xf>
    <xf numFmtId="182" fontId="8" fillId="0" borderId="0" xfId="0" applyNumberFormat="1" applyFont="1" applyFill="1" applyAlignment="1">
      <alignment vertical="center"/>
    </xf>
    <xf numFmtId="177" fontId="31" fillId="0" borderId="0" xfId="110" applyNumberFormat="1" applyFont="1" applyFill="1" applyBorder="1" applyAlignment="1">
      <alignment horizontal="right" vertical="center" wrapText="1" indent="1"/>
    </xf>
    <xf numFmtId="178" fontId="31" fillId="0" borderId="0" xfId="110" applyNumberFormat="1" applyFont="1" applyFill="1" applyBorder="1" applyAlignment="1">
      <alignment horizontal="right" vertical="center" wrapText="1" indent="1"/>
    </xf>
    <xf numFmtId="177" fontId="8" fillId="0" borderId="0" xfId="110" applyNumberFormat="1" applyFont="1" applyFill="1" applyBorder="1" applyAlignment="1">
      <alignment horizontal="right" vertical="center" wrapText="1" indent="1"/>
    </xf>
    <xf numFmtId="184" fontId="8" fillId="0" borderId="31" xfId="0" applyNumberFormat="1" applyFont="1" applyFill="1" applyBorder="1" applyAlignment="1">
      <alignment horizontal="right" vertical="center" wrapText="1" indent="1" shrinkToFit="1"/>
    </xf>
    <xf numFmtId="177" fontId="8" fillId="0" borderId="26" xfId="110" applyNumberFormat="1" applyFont="1" applyFill="1" applyBorder="1" applyAlignment="1">
      <alignment horizontal="right" vertical="center" wrapText="1" indent="1"/>
    </xf>
    <xf numFmtId="184" fontId="8" fillId="0" borderId="32" xfId="0" applyNumberFormat="1" applyFont="1" applyFill="1" applyBorder="1" applyAlignment="1">
      <alignment horizontal="right" vertical="center" wrapText="1" indent="1" shrinkToFit="1"/>
    </xf>
    <xf numFmtId="0" fontId="16" fillId="0" borderId="0" xfId="0" applyFont="1" applyFill="1" applyAlignment="1">
      <alignment vertical="center" shrinkToFit="1"/>
    </xf>
    <xf numFmtId="0" fontId="8" fillId="0" borderId="0" xfId="0" applyFont="1" applyFill="1" applyAlignment="1" quotePrefix="1">
      <alignment horizontal="left"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176" fontId="8" fillId="0" borderId="31" xfId="0" applyNumberFormat="1" applyFont="1" applyFill="1" applyBorder="1" applyAlignment="1">
      <alignment horizontal="right" vertical="center" wrapText="1" indent="1" shrinkToFit="1"/>
    </xf>
    <xf numFmtId="178" fontId="8" fillId="0" borderId="27" xfId="0" applyNumberFormat="1" applyFont="1" applyFill="1" applyBorder="1" applyAlignment="1">
      <alignment horizontal="right" vertical="center" wrapText="1" indent="1"/>
    </xf>
    <xf numFmtId="186" fontId="8" fillId="0" borderId="27" xfId="0" applyNumberFormat="1" applyFont="1" applyFill="1" applyBorder="1" applyAlignment="1">
      <alignment horizontal="right" vertical="center" wrapText="1" indent="1" shrinkToFit="1"/>
    </xf>
    <xf numFmtId="186" fontId="8" fillId="0" borderId="0" xfId="0" applyNumberFormat="1" applyFont="1" applyFill="1" applyBorder="1" applyAlignment="1">
      <alignment horizontal="right" vertical="center" wrapText="1" indent="1" shrinkToFit="1"/>
    </xf>
    <xf numFmtId="178" fontId="8" fillId="0" borderId="27" xfId="0" applyNumberFormat="1" applyFont="1" applyFill="1" applyBorder="1" applyAlignment="1">
      <alignment horizontal="right" vertical="center" wrapText="1" indent="1" shrinkToFit="1"/>
    </xf>
    <xf numFmtId="0" fontId="31" fillId="0" borderId="29" xfId="0" applyFont="1" applyFill="1" applyBorder="1" applyAlignment="1">
      <alignment horizontal="center" vertical="center" shrinkToFit="1"/>
    </xf>
    <xf numFmtId="186" fontId="8" fillId="0" borderId="31" xfId="0" applyNumberFormat="1" applyFont="1" applyFill="1" applyBorder="1" applyAlignment="1">
      <alignment horizontal="right" vertical="center" wrapText="1" indent="1" shrinkToFit="1"/>
    </xf>
    <xf numFmtId="178" fontId="8" fillId="0" borderId="31" xfId="0" applyNumberFormat="1" applyFont="1" applyFill="1" applyBorder="1" applyAlignment="1">
      <alignment horizontal="right" vertical="center" wrapText="1" indent="1" shrinkToFit="1"/>
    </xf>
    <xf numFmtId="176" fontId="31" fillId="0" borderId="35" xfId="0" applyNumberFormat="1" applyFont="1" applyFill="1" applyBorder="1" applyAlignment="1">
      <alignment horizontal="right" vertical="center" wrapText="1" indent="1" shrinkToFit="1"/>
    </xf>
    <xf numFmtId="176" fontId="31" fillId="0" borderId="37" xfId="0" applyNumberFormat="1" applyFont="1" applyFill="1" applyBorder="1" applyAlignment="1">
      <alignment horizontal="right" vertical="center" wrapText="1" indent="1" shrinkToFit="1"/>
    </xf>
    <xf numFmtId="176" fontId="31" fillId="0" borderId="38" xfId="0" applyNumberFormat="1" applyFont="1" applyFill="1" applyBorder="1" applyAlignment="1">
      <alignment horizontal="right" vertical="center" wrapText="1" indent="1" shrinkToFit="1"/>
    </xf>
    <xf numFmtId="0" fontId="31" fillId="0" borderId="35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176" fontId="8" fillId="0" borderId="39" xfId="0" applyNumberFormat="1" applyFont="1" applyFill="1" applyBorder="1" applyAlignment="1">
      <alignment horizontal="right" vertical="center" wrapText="1" indent="1" shrinkToFit="1"/>
    </xf>
    <xf numFmtId="176" fontId="8" fillId="0" borderId="4" xfId="0" applyNumberFormat="1" applyFont="1" applyFill="1" applyBorder="1" applyAlignment="1">
      <alignment horizontal="right" vertical="center" wrapText="1" indent="1" shrinkToFit="1"/>
    </xf>
    <xf numFmtId="178" fontId="8" fillId="0" borderId="39" xfId="0" applyNumberFormat="1" applyFont="1" applyFill="1" applyBorder="1" applyAlignment="1">
      <alignment horizontal="right" vertical="center" wrapText="1" indent="1" shrinkToFit="1"/>
    </xf>
    <xf numFmtId="178" fontId="8" fillId="0" borderId="4" xfId="0" applyNumberFormat="1" applyFont="1" applyFill="1" applyBorder="1" applyAlignment="1">
      <alignment horizontal="right" vertical="center" wrapText="1" indent="1" shrinkToFit="1"/>
    </xf>
    <xf numFmtId="176" fontId="8" fillId="0" borderId="40" xfId="0" applyNumberFormat="1" applyFont="1" applyFill="1" applyBorder="1" applyAlignment="1">
      <alignment horizontal="right" vertical="center" wrapText="1" indent="1" shrinkToFit="1"/>
    </xf>
    <xf numFmtId="0" fontId="8" fillId="0" borderId="39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 shrinkToFit="1"/>
    </xf>
    <xf numFmtId="186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/>
    </xf>
    <xf numFmtId="0" fontId="8" fillId="0" borderId="31" xfId="149" applyFont="1" applyFill="1" applyBorder="1" applyAlignment="1">
      <alignment horizontal="center" vertical="center" shrinkToFit="1"/>
      <protection/>
    </xf>
    <xf numFmtId="191" fontId="8" fillId="0" borderId="33" xfId="149" applyNumberFormat="1" applyFont="1" applyFill="1" applyBorder="1" applyAlignment="1">
      <alignment horizontal="center" vertical="center"/>
      <protection/>
    </xf>
    <xf numFmtId="0" fontId="8" fillId="0" borderId="27" xfId="149" applyFont="1" applyFill="1" applyBorder="1" applyAlignment="1">
      <alignment horizontal="center" vertical="center" shrinkToFit="1"/>
      <protection/>
    </xf>
    <xf numFmtId="1" fontId="8" fillId="0" borderId="3" xfId="101" applyNumberFormat="1" applyFont="1" applyFill="1" applyBorder="1" applyAlignment="1">
      <alignment horizontal="center" vertical="center"/>
    </xf>
    <xf numFmtId="177" fontId="8" fillId="16" borderId="3" xfId="101" applyNumberFormat="1" applyFont="1" applyFill="1" applyBorder="1" applyAlignment="1">
      <alignment horizontal="right" vertical="center" wrapText="1" indent="1"/>
    </xf>
    <xf numFmtId="9" fontId="8" fillId="16" borderId="3" xfId="101" applyNumberFormat="1" applyFont="1" applyFill="1" applyBorder="1" applyAlignment="1">
      <alignment horizontal="center" vertical="center"/>
    </xf>
    <xf numFmtId="180" fontId="8" fillId="16" borderId="3" xfId="101" applyNumberFormat="1" applyFont="1" applyFill="1" applyBorder="1" applyAlignment="1">
      <alignment horizontal="right" vertical="center" indent="2"/>
    </xf>
    <xf numFmtId="9" fontId="8" fillId="0" borderId="30" xfId="101" applyNumberFormat="1" applyFont="1" applyFill="1" applyBorder="1" applyAlignment="1">
      <alignment horizontal="center" vertical="center"/>
    </xf>
    <xf numFmtId="0" fontId="8" fillId="0" borderId="0" xfId="149" applyFont="1" applyFill="1" applyBorder="1" applyAlignment="1">
      <alignment horizontal="center" vertical="center" shrinkToFit="1"/>
      <protection/>
    </xf>
    <xf numFmtId="176" fontId="8" fillId="0" borderId="23" xfId="149" applyNumberFormat="1" applyFont="1" applyFill="1" applyBorder="1" applyAlignment="1">
      <alignment horizontal="center" vertical="center" shrinkToFit="1"/>
      <protection/>
    </xf>
    <xf numFmtId="223" fontId="8" fillId="0" borderId="23" xfId="149" applyNumberFormat="1" applyFont="1" applyFill="1" applyBorder="1" applyAlignment="1">
      <alignment horizontal="center" vertical="center" shrinkToFit="1"/>
      <protection/>
    </xf>
    <xf numFmtId="0" fontId="8" fillId="0" borderId="23" xfId="149" applyFont="1" applyFill="1" applyBorder="1" applyAlignment="1">
      <alignment horizontal="right" vertical="center" wrapText="1" indent="2" shrinkToFit="1"/>
      <protection/>
    </xf>
    <xf numFmtId="9" fontId="8" fillId="0" borderId="23" xfId="149" applyNumberFormat="1" applyFont="1" applyFill="1" applyBorder="1" applyAlignment="1">
      <alignment horizontal="center" vertical="center" shrinkToFit="1"/>
      <protection/>
    </xf>
    <xf numFmtId="0" fontId="31" fillId="0" borderId="42" xfId="0" applyFont="1" applyFill="1" applyBorder="1" applyAlignment="1">
      <alignment horizontal="center" vertical="center" shrinkToFit="1"/>
    </xf>
    <xf numFmtId="0" fontId="31" fillId="0" borderId="43" xfId="0" applyFont="1" applyFill="1" applyBorder="1" applyAlignment="1">
      <alignment horizontal="center" vertical="center" shrinkToFit="1"/>
    </xf>
    <xf numFmtId="10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right" vertical="center" indent="2" shrinkToFit="1"/>
    </xf>
    <xf numFmtId="0" fontId="8" fillId="0" borderId="25" xfId="0" applyFont="1" applyFill="1" applyBorder="1" applyAlignment="1">
      <alignment horizontal="center" vertical="center" shrinkToFit="1"/>
    </xf>
    <xf numFmtId="176" fontId="8" fillId="0" borderId="24" xfId="149" applyNumberFormat="1" applyFont="1" applyFill="1" applyBorder="1" applyAlignment="1">
      <alignment horizontal="center" vertical="center" shrinkToFit="1"/>
      <protection/>
    </xf>
    <xf numFmtId="0" fontId="8" fillId="0" borderId="24" xfId="149" applyFont="1" applyFill="1" applyBorder="1" applyAlignment="1">
      <alignment horizontal="center" vertical="center" shrinkToFit="1"/>
      <protection/>
    </xf>
    <xf numFmtId="177" fontId="8" fillId="0" borderId="24" xfId="149" applyNumberFormat="1" applyFont="1" applyFill="1" applyBorder="1" applyAlignment="1">
      <alignment horizontal="right" vertical="center" wrapText="1" indent="1" shrinkToFit="1"/>
      <protection/>
    </xf>
    <xf numFmtId="223" fontId="8" fillId="0" borderId="24" xfId="149" applyNumberFormat="1" applyFont="1" applyFill="1" applyBorder="1" applyAlignment="1">
      <alignment horizontal="center" vertical="center" shrinkToFit="1"/>
      <protection/>
    </xf>
    <xf numFmtId="0" fontId="8" fillId="0" borderId="24" xfId="149" applyFont="1" applyFill="1" applyBorder="1" applyAlignment="1">
      <alignment horizontal="right" vertical="center" wrapText="1" indent="2" shrinkToFit="1"/>
      <protection/>
    </xf>
    <xf numFmtId="9" fontId="8" fillId="0" borderId="24" xfId="149" applyNumberFormat="1" applyFont="1" applyFill="1" applyBorder="1" applyAlignment="1">
      <alignment horizontal="center" vertical="center" shrinkToFit="1"/>
      <protection/>
    </xf>
    <xf numFmtId="0" fontId="8" fillId="0" borderId="39" xfId="149" applyFont="1" applyFill="1" applyBorder="1" applyAlignment="1">
      <alignment horizontal="center" vertical="center" shrinkToFit="1"/>
      <protection/>
    </xf>
    <xf numFmtId="0" fontId="57" fillId="0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right" vertical="center" wrapText="1" indent="2"/>
    </xf>
    <xf numFmtId="41" fontId="8" fillId="0" borderId="3" xfId="110" applyFont="1" applyFill="1" applyBorder="1" applyAlignment="1">
      <alignment horizontal="right" vertical="center" wrapText="1" indent="2"/>
    </xf>
    <xf numFmtId="0" fontId="8" fillId="0" borderId="23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right" vertical="center" wrapText="1" indent="2"/>
    </xf>
    <xf numFmtId="41" fontId="8" fillId="0" borderId="23" xfId="110" applyFont="1" applyFill="1" applyBorder="1" applyAlignment="1">
      <alignment horizontal="right" vertical="center" wrapText="1" indent="2"/>
    </xf>
    <xf numFmtId="9" fontId="8" fillId="0" borderId="23" xfId="101" applyNumberFormat="1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177" fontId="8" fillId="0" borderId="24" xfId="0" applyNumberFormat="1" applyFont="1" applyFill="1" applyBorder="1" applyAlignment="1">
      <alignment horizontal="right" vertical="center" wrapText="1" indent="2"/>
    </xf>
    <xf numFmtId="223" fontId="8" fillId="0" borderId="24" xfId="101" applyNumberFormat="1" applyFont="1" applyFill="1" applyBorder="1" applyAlignment="1">
      <alignment horizontal="center" vertical="center"/>
    </xf>
    <xf numFmtId="41" fontId="8" fillId="0" borderId="24" xfId="110" applyFont="1" applyFill="1" applyBorder="1" applyAlignment="1">
      <alignment horizontal="right" vertical="center" wrapText="1" indent="2"/>
    </xf>
    <xf numFmtId="9" fontId="8" fillId="0" borderId="24" xfId="101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41" fontId="8" fillId="0" borderId="31" xfId="110" applyFont="1" applyFill="1" applyBorder="1" applyAlignment="1">
      <alignment horizontal="center" vertical="center"/>
    </xf>
    <xf numFmtId="41" fontId="8" fillId="0" borderId="3" xfId="11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right" vertical="center" wrapText="1" indent="1"/>
    </xf>
    <xf numFmtId="223" fontId="8" fillId="0" borderId="3" xfId="110" applyNumberFormat="1" applyFont="1" applyFill="1" applyBorder="1" applyAlignment="1">
      <alignment horizontal="center" vertical="center"/>
    </xf>
    <xf numFmtId="9" fontId="8" fillId="0" borderId="3" xfId="110" applyNumberFormat="1" applyFont="1" applyFill="1" applyBorder="1" applyAlignment="1">
      <alignment horizontal="center" vertical="center"/>
    </xf>
    <xf numFmtId="177" fontId="8" fillId="0" borderId="3" xfId="110" applyNumberFormat="1" applyFont="1" applyFill="1" applyBorder="1" applyAlignment="1">
      <alignment horizontal="right" vertical="center" wrapText="1" indent="1"/>
    </xf>
    <xf numFmtId="41" fontId="8" fillId="0" borderId="23" xfId="11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right" vertical="center" wrapText="1" indent="1"/>
    </xf>
    <xf numFmtId="0" fontId="8" fillId="0" borderId="23" xfId="0" applyFont="1" applyFill="1" applyBorder="1" applyAlignment="1">
      <alignment horizontal="right" vertical="center" wrapText="1" indent="2"/>
    </xf>
    <xf numFmtId="0" fontId="8" fillId="0" borderId="40" xfId="0" applyFont="1" applyFill="1" applyBorder="1" applyAlignment="1">
      <alignment horizontal="center" vertical="center"/>
    </xf>
    <xf numFmtId="41" fontId="8" fillId="0" borderId="24" xfId="110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right" vertical="center" wrapText="1" indent="1"/>
    </xf>
    <xf numFmtId="0" fontId="8" fillId="0" borderId="24" xfId="0" applyFont="1" applyFill="1" applyBorder="1" applyAlignment="1">
      <alignment horizontal="right" vertical="center" wrapText="1" indent="2"/>
    </xf>
    <xf numFmtId="0" fontId="8" fillId="0" borderId="4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3" xfId="110" applyNumberFormat="1" applyFont="1" applyFill="1" applyBorder="1" applyAlignment="1">
      <alignment horizontal="center" vertical="center"/>
    </xf>
    <xf numFmtId="41" fontId="15" fillId="0" borderId="23" xfId="110" applyFont="1" applyFill="1" applyBorder="1" applyAlignment="1">
      <alignment horizontal="center" vertical="center"/>
    </xf>
    <xf numFmtId="41" fontId="15" fillId="0" borderId="23" xfId="110" applyFont="1" applyFill="1" applyBorder="1" applyAlignment="1">
      <alignment horizontal="right" vertical="center" wrapText="1" indent="1"/>
    </xf>
    <xf numFmtId="223" fontId="15" fillId="0" borderId="23" xfId="110" applyNumberFormat="1" applyFont="1" applyFill="1" applyBorder="1" applyAlignment="1">
      <alignment horizontal="center" vertical="center"/>
    </xf>
    <xf numFmtId="177" fontId="15" fillId="0" borderId="23" xfId="110" applyNumberFormat="1" applyFont="1" applyFill="1" applyBorder="1" applyAlignment="1">
      <alignment horizontal="right" vertical="center" wrapText="1" indent="1"/>
    </xf>
    <xf numFmtId="9" fontId="15" fillId="0" borderId="23" xfId="11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 shrinkToFit="1"/>
    </xf>
    <xf numFmtId="41" fontId="15" fillId="0" borderId="40" xfId="110" applyFont="1" applyFill="1" applyBorder="1" applyAlignment="1">
      <alignment horizontal="center" vertical="center"/>
    </xf>
    <xf numFmtId="0" fontId="15" fillId="0" borderId="24" xfId="110" applyNumberFormat="1" applyFont="1" applyFill="1" applyBorder="1" applyAlignment="1">
      <alignment horizontal="center" vertical="center"/>
    </xf>
    <xf numFmtId="41" fontId="15" fillId="0" borderId="24" xfId="110" applyFont="1" applyFill="1" applyBorder="1" applyAlignment="1">
      <alignment horizontal="center" vertical="center"/>
    </xf>
    <xf numFmtId="41" fontId="15" fillId="0" borderId="24" xfId="110" applyFont="1" applyFill="1" applyBorder="1" applyAlignment="1">
      <alignment horizontal="right" vertical="center" wrapText="1" indent="1"/>
    </xf>
    <xf numFmtId="223" fontId="15" fillId="0" borderId="24" xfId="110" applyNumberFormat="1" applyFont="1" applyFill="1" applyBorder="1" applyAlignment="1">
      <alignment horizontal="center" vertical="center"/>
    </xf>
    <xf numFmtId="177" fontId="15" fillId="0" borderId="24" xfId="110" applyNumberFormat="1" applyFont="1" applyFill="1" applyBorder="1" applyAlignment="1">
      <alignment horizontal="right" vertical="center" wrapText="1" indent="1"/>
    </xf>
    <xf numFmtId="9" fontId="15" fillId="0" borderId="24" xfId="11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8" fillId="0" borderId="32" xfId="11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3" xfId="110" applyNumberFormat="1" applyFont="1" applyFill="1" applyBorder="1" applyAlignment="1">
      <alignment horizontal="right" vertical="center" wrapText="1" indent="2"/>
    </xf>
    <xf numFmtId="191" fontId="8" fillId="0" borderId="3" xfId="149" applyNumberFormat="1" applyFont="1" applyFill="1" applyBorder="1" applyAlignment="1">
      <alignment horizontal="center" vertical="center"/>
      <protection/>
    </xf>
    <xf numFmtId="0" fontId="8" fillId="0" borderId="33" xfId="149" applyFont="1" applyFill="1" applyBorder="1" applyAlignment="1">
      <alignment horizontal="center" vertical="center" shrinkToFit="1"/>
      <protection/>
    </xf>
    <xf numFmtId="9" fontId="8" fillId="0" borderId="23" xfId="110" applyNumberFormat="1" applyFont="1" applyFill="1" applyBorder="1" applyAlignment="1">
      <alignment horizontal="center" vertical="center"/>
    </xf>
    <xf numFmtId="177" fontId="8" fillId="0" borderId="46" xfId="149" applyNumberFormat="1" applyFont="1" applyFill="1" applyBorder="1" applyAlignment="1">
      <alignment horizontal="right" vertical="center" wrapText="1" indent="1" shrinkToFit="1"/>
      <protection/>
    </xf>
    <xf numFmtId="9" fontId="8" fillId="0" borderId="24" xfId="110" applyNumberFormat="1" applyFont="1" applyFill="1" applyBorder="1" applyAlignment="1">
      <alignment horizontal="center" vertical="center"/>
    </xf>
    <xf numFmtId="191" fontId="8" fillId="0" borderId="24" xfId="149" applyNumberFormat="1" applyFont="1" applyFill="1" applyBorder="1" applyAlignment="1">
      <alignment horizontal="center" vertical="center"/>
      <protection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/>
    </xf>
    <xf numFmtId="0" fontId="8" fillId="0" borderId="3" xfId="110" applyNumberFormat="1" applyFont="1" applyFill="1" applyBorder="1" applyAlignment="1">
      <alignment horizontal="center" vertical="center"/>
    </xf>
    <xf numFmtId="41" fontId="8" fillId="0" borderId="3" xfId="110" applyFont="1" applyFill="1" applyBorder="1" applyAlignment="1">
      <alignment horizontal="right" vertical="center" wrapText="1" indent="1"/>
    </xf>
    <xf numFmtId="0" fontId="8" fillId="0" borderId="23" xfId="110" applyNumberFormat="1" applyFont="1" applyFill="1" applyBorder="1" applyAlignment="1">
      <alignment horizontal="center" vertical="center"/>
    </xf>
    <xf numFmtId="41" fontId="8" fillId="0" borderId="23" xfId="110" applyFont="1" applyFill="1" applyBorder="1" applyAlignment="1">
      <alignment horizontal="right" vertical="center" wrapText="1" indent="1"/>
    </xf>
    <xf numFmtId="223" fontId="8" fillId="0" borderId="23" xfId="110" applyNumberFormat="1" applyFont="1" applyFill="1" applyBorder="1" applyAlignment="1">
      <alignment horizontal="center" vertical="center"/>
    </xf>
    <xf numFmtId="177" fontId="8" fillId="0" borderId="23" xfId="110" applyNumberFormat="1" applyFont="1" applyFill="1" applyBorder="1" applyAlignment="1">
      <alignment horizontal="right" vertical="center" wrapText="1" indent="1"/>
    </xf>
    <xf numFmtId="0" fontId="30" fillId="0" borderId="37" xfId="0" applyFont="1" applyFill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center" vertical="center" shrinkToFit="1"/>
    </xf>
    <xf numFmtId="0" fontId="30" fillId="0" borderId="35" xfId="0" applyFont="1" applyFill="1" applyBorder="1" applyAlignment="1">
      <alignment horizontal="center" vertical="center" shrinkToFit="1"/>
    </xf>
    <xf numFmtId="41" fontId="8" fillId="0" borderId="40" xfId="110" applyFont="1" applyFill="1" applyBorder="1" applyAlignment="1">
      <alignment horizontal="center" vertical="center"/>
    </xf>
    <xf numFmtId="0" fontId="8" fillId="0" borderId="24" xfId="110" applyNumberFormat="1" applyFont="1" applyFill="1" applyBorder="1" applyAlignment="1">
      <alignment horizontal="center" vertical="center"/>
    </xf>
    <xf numFmtId="41" fontId="8" fillId="0" borderId="24" xfId="110" applyFont="1" applyFill="1" applyBorder="1" applyAlignment="1">
      <alignment horizontal="right" vertical="center" wrapText="1" indent="1"/>
    </xf>
    <xf numFmtId="223" fontId="8" fillId="0" borderId="24" xfId="110" applyNumberFormat="1" applyFont="1" applyFill="1" applyBorder="1" applyAlignment="1">
      <alignment horizontal="center" vertical="center"/>
    </xf>
    <xf numFmtId="177" fontId="8" fillId="0" borderId="24" xfId="11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3" fontId="8" fillId="0" borderId="23" xfId="110" applyNumberFormat="1" applyFont="1" applyFill="1" applyBorder="1" applyAlignment="1">
      <alignment horizontal="center" vertical="center"/>
    </xf>
    <xf numFmtId="3" fontId="8" fillId="0" borderId="24" xfId="11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177" fontId="8" fillId="0" borderId="22" xfId="149" applyNumberFormat="1" applyFont="1" applyFill="1" applyBorder="1" applyAlignment="1">
      <alignment horizontal="right" vertical="center" wrapText="1" indent="2" shrinkToFit="1"/>
      <protection/>
    </xf>
    <xf numFmtId="177" fontId="8" fillId="0" borderId="3" xfId="149" applyNumberFormat="1" applyFont="1" applyFill="1" applyBorder="1" applyAlignment="1">
      <alignment horizontal="right" vertical="center" wrapText="1" indent="2" shrinkToFit="1"/>
      <protection/>
    </xf>
    <xf numFmtId="0" fontId="8" fillId="0" borderId="50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wrapText="1" indent="2" shrinkToFit="1"/>
    </xf>
    <xf numFmtId="177" fontId="8" fillId="0" borderId="23" xfId="149" applyNumberFormat="1" applyFont="1" applyFill="1" applyBorder="1" applyAlignment="1">
      <alignment horizontal="right" vertical="center" wrapText="1" indent="2" shrinkToFit="1"/>
      <protection/>
    </xf>
    <xf numFmtId="0" fontId="8" fillId="0" borderId="53" xfId="0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right" vertical="center" wrapText="1" indent="2"/>
    </xf>
    <xf numFmtId="178" fontId="8" fillId="0" borderId="24" xfId="0" applyNumberFormat="1" applyFont="1" applyFill="1" applyBorder="1" applyAlignment="1">
      <alignment horizontal="right" vertical="center" wrapText="1" indent="1"/>
    </xf>
    <xf numFmtId="209" fontId="8" fillId="0" borderId="24" xfId="0" applyNumberFormat="1" applyFont="1" applyFill="1" applyBorder="1" applyAlignment="1">
      <alignment horizontal="right" vertical="center" wrapText="1" indent="1"/>
    </xf>
    <xf numFmtId="0" fontId="8" fillId="0" borderId="54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78" fontId="31" fillId="0" borderId="42" xfId="0" applyNumberFormat="1" applyFont="1" applyFill="1" applyBorder="1" applyAlignment="1">
      <alignment horizontal="right" vertical="center" wrapText="1" indent="2"/>
    </xf>
    <xf numFmtId="178" fontId="31" fillId="0" borderId="42" xfId="0" applyNumberFormat="1" applyFont="1" applyFill="1" applyBorder="1" applyAlignment="1">
      <alignment horizontal="right" vertical="center" wrapText="1" indent="1"/>
    </xf>
    <xf numFmtId="0" fontId="31" fillId="0" borderId="48" xfId="0" applyFont="1" applyFill="1" applyBorder="1" applyAlignment="1">
      <alignment horizontal="center" vertical="center"/>
    </xf>
    <xf numFmtId="184" fontId="8" fillId="0" borderId="23" xfId="0" applyNumberFormat="1" applyFont="1" applyFill="1" applyBorder="1" applyAlignment="1">
      <alignment horizontal="right" vertical="center" wrapText="1" indent="2"/>
    </xf>
    <xf numFmtId="178" fontId="8" fillId="0" borderId="23" xfId="0" applyNumberFormat="1" applyFont="1" applyFill="1" applyBorder="1" applyAlignment="1">
      <alignment horizontal="right" vertical="center" wrapText="1" indent="1"/>
    </xf>
    <xf numFmtId="0" fontId="8" fillId="0" borderId="54" xfId="0" applyFont="1" applyFill="1" applyBorder="1" applyAlignment="1">
      <alignment horizontal="center" vertical="center" shrinkToFit="1"/>
    </xf>
    <xf numFmtId="184" fontId="8" fillId="0" borderId="24" xfId="0" applyNumberFormat="1" applyFont="1" applyFill="1" applyBorder="1" applyAlignment="1">
      <alignment horizontal="right" vertical="center" wrapText="1" indent="2"/>
    </xf>
    <xf numFmtId="178" fontId="8" fillId="0" borderId="0" xfId="0" applyNumberFormat="1" applyFont="1" applyFill="1" applyBorder="1" applyAlignment="1">
      <alignment horizontal="right" vertical="center" wrapText="1" indent="2"/>
    </xf>
    <xf numFmtId="184" fontId="31" fillId="0" borderId="42" xfId="0" applyNumberFormat="1" applyFont="1" applyFill="1" applyBorder="1" applyAlignment="1">
      <alignment horizontal="right" vertical="center" wrapText="1" indent="2"/>
    </xf>
    <xf numFmtId="178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47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52" xfId="0" applyFont="1" applyFill="1" applyBorder="1" applyAlignment="1">
      <alignment vertical="center" shrinkToFit="1"/>
    </xf>
    <xf numFmtId="0" fontId="31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/>
    </xf>
    <xf numFmtId="176" fontId="8" fillId="0" borderId="24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184" fontId="31" fillId="0" borderId="3" xfId="0" applyNumberFormat="1" applyFont="1" applyFill="1" applyBorder="1" applyAlignment="1">
      <alignment horizontal="right" vertical="center" wrapText="1" indent="1"/>
    </xf>
    <xf numFmtId="182" fontId="8" fillId="0" borderId="3" xfId="0" applyNumberFormat="1" applyFont="1" applyFill="1" applyBorder="1" applyAlignment="1">
      <alignment horizontal="right" vertical="center" wrapText="1" indent="1"/>
    </xf>
    <xf numFmtId="182" fontId="8" fillId="0" borderId="24" xfId="0" applyNumberFormat="1" applyFont="1" applyFill="1" applyBorder="1" applyAlignment="1">
      <alignment horizontal="right" vertical="center" wrapText="1" indent="1"/>
    </xf>
    <xf numFmtId="182" fontId="31" fillId="0" borderId="3" xfId="0" applyNumberFormat="1" applyFont="1" applyFill="1" applyBorder="1" applyAlignment="1">
      <alignment horizontal="right" vertical="center" wrapText="1" indent="1"/>
    </xf>
    <xf numFmtId="184" fontId="8" fillId="0" borderId="24" xfId="0" applyNumberFormat="1" applyFont="1" applyFill="1" applyBorder="1" applyAlignment="1">
      <alignment horizontal="right" vertical="center" wrapText="1" indent="1"/>
    </xf>
    <xf numFmtId="0" fontId="55" fillId="0" borderId="0" xfId="0" applyFont="1" applyFill="1" applyAlignment="1">
      <alignment vertical="center"/>
    </xf>
    <xf numFmtId="184" fontId="55" fillId="0" borderId="0" xfId="0" applyNumberFormat="1" applyFont="1" applyFill="1" applyAlignment="1">
      <alignment vertical="center"/>
    </xf>
    <xf numFmtId="178" fontId="8" fillId="0" borderId="3" xfId="110" applyNumberFormat="1" applyFont="1" applyFill="1" applyBorder="1" applyAlignment="1">
      <alignment horizontal="right" vertical="center" wrapText="1" indent="3" shrinkToFit="1"/>
    </xf>
    <xf numFmtId="178" fontId="8" fillId="0" borderId="23" xfId="110" applyNumberFormat="1" applyFont="1" applyFill="1" applyBorder="1" applyAlignment="1">
      <alignment horizontal="right" vertical="center" wrapText="1" indent="3" shrinkToFit="1"/>
    </xf>
    <xf numFmtId="178" fontId="8" fillId="0" borderId="23" xfId="0" applyNumberFormat="1" applyFont="1" applyFill="1" applyBorder="1" applyAlignment="1">
      <alignment horizontal="right" vertical="center" wrapText="1" indent="3" shrinkToFit="1"/>
    </xf>
    <xf numFmtId="0" fontId="31" fillId="0" borderId="47" xfId="0" applyFont="1" applyFill="1" applyBorder="1" applyAlignment="1">
      <alignment horizontal="center" vertical="center" shrinkToFit="1"/>
    </xf>
    <xf numFmtId="178" fontId="31" fillId="0" borderId="42" xfId="0" applyNumberFormat="1" applyFont="1" applyFill="1" applyBorder="1" applyAlignment="1">
      <alignment horizontal="right" vertical="center" wrapText="1" indent="3" shrinkToFit="1"/>
    </xf>
    <xf numFmtId="0" fontId="31" fillId="0" borderId="48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178" fontId="8" fillId="0" borderId="24" xfId="110" applyNumberFormat="1" applyFont="1" applyFill="1" applyBorder="1" applyAlignment="1">
      <alignment horizontal="right" vertical="center" wrapText="1" indent="3" shrinkToFit="1"/>
    </xf>
    <xf numFmtId="178" fontId="8" fillId="0" borderId="24" xfId="0" applyNumberFormat="1" applyFont="1" applyFill="1" applyBorder="1" applyAlignment="1">
      <alignment horizontal="right" vertical="center" wrapText="1" indent="3" shrinkToFit="1"/>
    </xf>
    <xf numFmtId="0" fontId="8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/>
    </xf>
    <xf numFmtId="0" fontId="8" fillId="0" borderId="28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209" fontId="8" fillId="0" borderId="3" xfId="0" applyNumberFormat="1" applyFont="1" applyFill="1" applyBorder="1" applyAlignment="1">
      <alignment horizontal="right" vertical="center" wrapText="1" indent="1" shrinkToFit="1"/>
    </xf>
    <xf numFmtId="209" fontId="8" fillId="0" borderId="22" xfId="0" applyNumberFormat="1" applyFont="1" applyFill="1" applyBorder="1" applyAlignment="1">
      <alignment horizontal="right" vertical="center" wrapText="1" indent="1"/>
    </xf>
    <xf numFmtId="0" fontId="8" fillId="0" borderId="5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 wrapText="1" indent="1"/>
    </xf>
    <xf numFmtId="0" fontId="31" fillId="0" borderId="51" xfId="0" applyFont="1" applyFill="1" applyBorder="1" applyAlignment="1">
      <alignment horizontal="center" vertical="center"/>
    </xf>
    <xf numFmtId="182" fontId="31" fillId="0" borderId="22" xfId="0" applyNumberFormat="1" applyFont="1" applyFill="1" applyBorder="1" applyAlignment="1">
      <alignment horizontal="right" vertical="center" wrapText="1" indent="1"/>
    </xf>
    <xf numFmtId="0" fontId="31" fillId="0" borderId="5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8" fillId="0" borderId="3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vertical="center" wrapText="1"/>
    </xf>
    <xf numFmtId="184" fontId="8" fillId="0" borderId="3" xfId="0" applyNumberFormat="1" applyFont="1" applyFill="1" applyBorder="1" applyAlignment="1">
      <alignment horizontal="right" vertical="center" wrapText="1" indent="3"/>
    </xf>
    <xf numFmtId="209" fontId="8" fillId="0" borderId="3" xfId="0" applyNumberFormat="1" applyFont="1" applyFill="1" applyBorder="1" applyAlignment="1">
      <alignment horizontal="right" vertical="center" wrapText="1" indent="3"/>
    </xf>
    <xf numFmtId="0" fontId="8" fillId="0" borderId="50" xfId="0" applyFont="1" applyFill="1" applyBorder="1" applyAlignment="1">
      <alignment vertical="center" wrapText="1"/>
    </xf>
    <xf numFmtId="184" fontId="8" fillId="0" borderId="23" xfId="0" applyNumberFormat="1" applyFont="1" applyFill="1" applyBorder="1" applyAlignment="1">
      <alignment horizontal="right" vertical="center" wrapText="1" indent="3"/>
    </xf>
    <xf numFmtId="209" fontId="8" fillId="0" borderId="23" xfId="0" applyNumberFormat="1" applyFont="1" applyFill="1" applyBorder="1" applyAlignment="1">
      <alignment horizontal="right" vertical="center" wrapText="1" indent="3"/>
    </xf>
    <xf numFmtId="0" fontId="31" fillId="0" borderId="47" xfId="0" applyFont="1" applyFill="1" applyBorder="1" applyAlignment="1">
      <alignment horizontal="center" vertical="center" wrapText="1"/>
    </xf>
    <xf numFmtId="184" fontId="31" fillId="0" borderId="42" xfId="0" applyNumberFormat="1" applyFont="1" applyFill="1" applyBorder="1" applyAlignment="1">
      <alignment horizontal="right" vertical="center" wrapText="1" indent="3"/>
    </xf>
    <xf numFmtId="178" fontId="31" fillId="0" borderId="42" xfId="0" applyNumberFormat="1" applyFont="1" applyFill="1" applyBorder="1" applyAlignment="1">
      <alignment horizontal="right" vertical="center" wrapText="1" indent="3"/>
    </xf>
    <xf numFmtId="0" fontId="31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184" fontId="8" fillId="0" borderId="24" xfId="0" applyNumberFormat="1" applyFont="1" applyFill="1" applyBorder="1" applyAlignment="1">
      <alignment horizontal="right" vertical="center" wrapText="1" indent="3"/>
    </xf>
    <xf numFmtId="209" fontId="8" fillId="0" borderId="24" xfId="0" applyNumberFormat="1" applyFont="1" applyFill="1" applyBorder="1" applyAlignment="1">
      <alignment horizontal="right" vertical="center" wrapText="1" indent="3"/>
    </xf>
    <xf numFmtId="0" fontId="8" fillId="0" borderId="54" xfId="0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27" fillId="0" borderId="0" xfId="0" applyFont="1" applyFill="1" applyAlignment="1">
      <alignment vertical="center"/>
    </xf>
    <xf numFmtId="178" fontId="8" fillId="0" borderId="3" xfId="0" applyNumberFormat="1" applyFont="1" applyFill="1" applyBorder="1" applyAlignment="1">
      <alignment horizontal="right" vertical="center" wrapText="1" indent="2" shrinkToFit="1"/>
    </xf>
    <xf numFmtId="177" fontId="8" fillId="0" borderId="23" xfId="110" applyNumberFormat="1" applyFont="1" applyFill="1" applyBorder="1" applyAlignment="1">
      <alignment horizontal="right" vertical="center" wrapText="1" indent="2" shrinkToFit="1"/>
    </xf>
    <xf numFmtId="178" fontId="8" fillId="0" borderId="23" xfId="0" applyNumberFormat="1" applyFont="1" applyFill="1" applyBorder="1" applyAlignment="1">
      <alignment horizontal="right" vertical="center" wrapText="1" indent="2" shrinkToFit="1"/>
    </xf>
    <xf numFmtId="178" fontId="31" fillId="0" borderId="42" xfId="0" applyNumberFormat="1" applyFont="1" applyFill="1" applyBorder="1" applyAlignment="1">
      <alignment horizontal="right" vertical="center" wrapText="1" indent="2" shrinkToFit="1"/>
    </xf>
    <xf numFmtId="177" fontId="8" fillId="0" borderId="24" xfId="110" applyNumberFormat="1" applyFont="1" applyFill="1" applyBorder="1" applyAlignment="1">
      <alignment horizontal="right" vertical="center" wrapText="1" indent="2" shrinkToFit="1"/>
    </xf>
    <xf numFmtId="178" fontId="8" fillId="0" borderId="24" xfId="0" applyNumberFormat="1" applyFont="1" applyFill="1" applyBorder="1" applyAlignment="1">
      <alignment horizontal="right" vertical="center" wrapText="1" indent="2" shrinkToFit="1"/>
    </xf>
    <xf numFmtId="0" fontId="31" fillId="0" borderId="41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40" xfId="149" applyFont="1" applyFill="1" applyBorder="1" applyAlignment="1">
      <alignment horizontal="center" vertical="center" shrinkToFit="1"/>
      <protection/>
    </xf>
    <xf numFmtId="176" fontId="8" fillId="0" borderId="29" xfId="0" applyNumberFormat="1" applyFont="1" applyFill="1" applyBorder="1" applyAlignment="1">
      <alignment horizontal="right" vertical="center" wrapText="1" indent="1" shrinkToFit="1"/>
    </xf>
    <xf numFmtId="176" fontId="8" fillId="0" borderId="25" xfId="0" applyNumberFormat="1" applyFont="1" applyFill="1" applyBorder="1" applyAlignment="1">
      <alignment horizontal="right" vertical="center" wrapText="1" indent="1" shrinkToFit="1"/>
    </xf>
    <xf numFmtId="186" fontId="8" fillId="0" borderId="29" xfId="0" applyNumberFormat="1" applyFont="1" applyFill="1" applyBorder="1" applyAlignment="1">
      <alignment horizontal="right" vertical="center" wrapText="1" indent="1" shrinkToFit="1"/>
    </xf>
    <xf numFmtId="186" fontId="8" fillId="0" borderId="25" xfId="0" applyNumberFormat="1" applyFont="1" applyFill="1" applyBorder="1" applyAlignment="1">
      <alignment horizontal="right" vertical="center" wrapText="1" indent="1" shrinkToFit="1"/>
    </xf>
    <xf numFmtId="176" fontId="8" fillId="0" borderId="33" xfId="0" applyNumberFormat="1" applyFont="1" applyFill="1" applyBorder="1" applyAlignment="1">
      <alignment horizontal="right" vertical="center" wrapText="1" indent="1" shrinkToFit="1"/>
    </xf>
    <xf numFmtId="178" fontId="8" fillId="0" borderId="29" xfId="0" applyNumberFormat="1" applyFont="1" applyFill="1" applyBorder="1" applyAlignment="1">
      <alignment horizontal="right" vertical="center" wrapText="1" indent="1" shrinkToFit="1"/>
    </xf>
    <xf numFmtId="178" fontId="8" fillId="0" borderId="25" xfId="0" applyNumberFormat="1" applyFont="1" applyFill="1" applyBorder="1" applyAlignment="1">
      <alignment horizontal="right" vertical="center" wrapText="1" indent="1" shrinkToFit="1"/>
    </xf>
    <xf numFmtId="238" fontId="8" fillId="0" borderId="3" xfId="10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 quotePrefix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1" fontId="8" fillId="0" borderId="34" xfId="11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186" fontId="2" fillId="0" borderId="0" xfId="0" applyNumberFormat="1" applyFont="1" applyFill="1" applyAlignment="1">
      <alignment vertical="center" shrinkToFit="1"/>
    </xf>
    <xf numFmtId="0" fontId="2" fillId="0" borderId="40" xfId="149" applyFont="1" applyFill="1" applyBorder="1" applyAlignment="1">
      <alignment horizontal="center" vertical="center" shrinkToFit="1"/>
      <protection/>
    </xf>
    <xf numFmtId="0" fontId="3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right" vertical="center" wrapText="1" indent="1"/>
    </xf>
    <xf numFmtId="178" fontId="31" fillId="0" borderId="43" xfId="0" applyNumberFormat="1" applyFont="1" applyFill="1" applyBorder="1" applyAlignment="1">
      <alignment horizontal="right" vertical="center" wrapText="1" indent="1"/>
    </xf>
    <xf numFmtId="0" fontId="8" fillId="0" borderId="32" xfId="0" applyFont="1" applyFill="1" applyBorder="1" applyAlignment="1">
      <alignment horizontal="right" vertical="center" wrapText="1" indent="1" shrinkToFit="1"/>
    </xf>
    <xf numFmtId="177" fontId="8" fillId="0" borderId="22" xfId="0" applyNumberFormat="1" applyFont="1" applyFill="1" applyBorder="1" applyAlignment="1">
      <alignment horizontal="right" vertical="center" wrapText="1" indent="1"/>
    </xf>
    <xf numFmtId="0" fontId="8" fillId="0" borderId="22" xfId="0" applyFont="1" applyFill="1" applyBorder="1" applyAlignment="1">
      <alignment horizontal="right" vertical="center" wrapText="1" indent="1"/>
    </xf>
    <xf numFmtId="0" fontId="8" fillId="0" borderId="56" xfId="0" applyFont="1" applyFill="1" applyBorder="1" applyAlignment="1">
      <alignment horizontal="center" vertical="center" shrinkToFit="1"/>
    </xf>
    <xf numFmtId="3" fontId="8" fillId="0" borderId="2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 quotePrefix="1">
      <alignment horizontal="right" vertical="center"/>
    </xf>
    <xf numFmtId="0" fontId="8" fillId="0" borderId="34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180" fontId="17" fillId="0" borderId="0" xfId="0" applyNumberFormat="1" applyFont="1" applyFill="1" applyBorder="1" applyAlignment="1">
      <alignment horizontal="center" vertical="center"/>
    </xf>
    <xf numFmtId="178" fontId="17" fillId="0" borderId="31" xfId="0" applyNumberFormat="1" applyFont="1" applyFill="1" applyBorder="1" applyAlignment="1">
      <alignment horizontal="right" vertical="center" wrapText="1" indent="1"/>
    </xf>
    <xf numFmtId="180" fontId="30" fillId="0" borderId="26" xfId="0" applyNumberFormat="1" applyFont="1" applyFill="1" applyBorder="1" applyAlignment="1">
      <alignment horizontal="center" vertical="center"/>
    </xf>
    <xf numFmtId="182" fontId="31" fillId="0" borderId="28" xfId="0" applyNumberFormat="1" applyFont="1" applyFill="1" applyBorder="1" applyAlignment="1">
      <alignment horizontal="right" vertical="center" wrapText="1" indent="1" shrinkToFit="1"/>
    </xf>
    <xf numFmtId="182" fontId="31" fillId="0" borderId="26" xfId="0" applyNumberFormat="1" applyFont="1" applyFill="1" applyBorder="1" applyAlignment="1">
      <alignment horizontal="right" vertical="center" wrapText="1" indent="1" shrinkToFit="1"/>
    </xf>
    <xf numFmtId="178" fontId="31" fillId="0" borderId="26" xfId="0" applyNumberFormat="1" applyFont="1" applyFill="1" applyBorder="1" applyAlignment="1">
      <alignment horizontal="right" vertical="center" wrapText="1" indent="1" shrinkToFit="1"/>
    </xf>
    <xf numFmtId="0" fontId="30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182" fontId="8" fillId="0" borderId="27" xfId="0" applyNumberFormat="1" applyFont="1" applyFill="1" applyBorder="1" applyAlignment="1">
      <alignment horizontal="right" vertical="center" wrapText="1" indent="2" shrinkToFit="1"/>
    </xf>
    <xf numFmtId="182" fontId="31" fillId="0" borderId="28" xfId="0" applyNumberFormat="1" applyFont="1" applyFill="1" applyBorder="1" applyAlignment="1">
      <alignment horizontal="right" vertical="center" wrapText="1" indent="2" shrinkToFit="1"/>
    </xf>
    <xf numFmtId="182" fontId="31" fillId="0" borderId="26" xfId="0" applyNumberFormat="1" applyFont="1" applyFill="1" applyBorder="1" applyAlignment="1">
      <alignment horizontal="right" vertical="center" wrapText="1" indent="2"/>
    </xf>
    <xf numFmtId="0" fontId="8" fillId="0" borderId="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 quotePrefix="1">
      <alignment horizontal="center" vertical="center" shrinkToFit="1"/>
    </xf>
    <xf numFmtId="0" fontId="31" fillId="0" borderId="56" xfId="0" applyFont="1" applyFill="1" applyBorder="1" applyAlignment="1">
      <alignment horizontal="right" vertical="center" indent="1"/>
    </xf>
    <xf numFmtId="0" fontId="8" fillId="0" borderId="27" xfId="0" applyFont="1" applyFill="1" applyBorder="1" applyAlignment="1">
      <alignment horizontal="right" vertical="center" indent="1"/>
    </xf>
    <xf numFmtId="184" fontId="8" fillId="0" borderId="0" xfId="0" applyNumberFormat="1" applyFont="1" applyFill="1" applyBorder="1" applyAlignment="1">
      <alignment horizontal="right" vertical="center" indent="1"/>
    </xf>
    <xf numFmtId="182" fontId="8" fillId="0" borderId="0" xfId="0" applyNumberFormat="1" applyFont="1" applyFill="1" applyBorder="1" applyAlignment="1">
      <alignment horizontal="right" vertical="center" indent="1" shrinkToFit="1"/>
    </xf>
    <xf numFmtId="182" fontId="8" fillId="0" borderId="55" xfId="0" applyNumberFormat="1" applyFont="1" applyFill="1" applyBorder="1" applyAlignment="1">
      <alignment horizontal="right" vertical="center" wrapText="1" indent="1" shrinkToFit="1"/>
    </xf>
    <xf numFmtId="0" fontId="31" fillId="0" borderId="27" xfId="0" applyFont="1" applyFill="1" applyBorder="1" applyAlignment="1">
      <alignment horizontal="right" vertical="center" indent="1"/>
    </xf>
    <xf numFmtId="184" fontId="31" fillId="0" borderId="0" xfId="0" applyNumberFormat="1" applyFont="1" applyFill="1" applyBorder="1" applyAlignment="1">
      <alignment horizontal="right" vertical="center" indent="1"/>
    </xf>
    <xf numFmtId="182" fontId="31" fillId="0" borderId="0" xfId="0" applyNumberFormat="1" applyFont="1" applyFill="1" applyBorder="1" applyAlignment="1">
      <alignment horizontal="right" vertical="center" indent="1" shrinkToFit="1"/>
    </xf>
    <xf numFmtId="182" fontId="31" fillId="0" borderId="55" xfId="0" applyNumberFormat="1" applyFont="1" applyFill="1" applyBorder="1" applyAlignment="1">
      <alignment horizontal="right" vertical="center" wrapText="1" indent="1" shrinkToFit="1"/>
    </xf>
    <xf numFmtId="184" fontId="8" fillId="0" borderId="0" xfId="0" applyNumberFormat="1" applyFont="1" applyFill="1" applyBorder="1" applyAlignment="1">
      <alignment horizontal="right" vertical="center" indent="1" shrinkToFit="1"/>
    </xf>
    <xf numFmtId="204" fontId="8" fillId="0" borderId="55" xfId="0" applyNumberFormat="1" applyFont="1" applyFill="1" applyBorder="1" applyAlignment="1">
      <alignment horizontal="right" vertical="center" wrapText="1" indent="1" shrinkToFit="1"/>
    </xf>
    <xf numFmtId="0" fontId="8" fillId="0" borderId="61" xfId="0" applyFont="1" applyFill="1" applyBorder="1" applyAlignment="1">
      <alignment horizontal="right" vertical="center" indent="1"/>
    </xf>
    <xf numFmtId="0" fontId="8" fillId="0" borderId="62" xfId="0" applyFont="1" applyFill="1" applyBorder="1" applyAlignment="1">
      <alignment horizontal="right" vertical="center" indent="1"/>
    </xf>
    <xf numFmtId="184" fontId="8" fillId="0" borderId="62" xfId="0" applyNumberFormat="1" applyFont="1" applyFill="1" applyBorder="1" applyAlignment="1">
      <alignment horizontal="right" vertical="center" indent="1"/>
    </xf>
    <xf numFmtId="184" fontId="8" fillId="0" borderId="62" xfId="0" applyNumberFormat="1" applyFont="1" applyFill="1" applyBorder="1" applyAlignment="1">
      <alignment horizontal="right" vertical="center" indent="1" shrinkToFit="1"/>
    </xf>
    <xf numFmtId="204" fontId="8" fillId="0" borderId="63" xfId="0" applyNumberFormat="1" applyFont="1" applyFill="1" applyBorder="1" applyAlignment="1">
      <alignment horizontal="right" vertical="center" wrapText="1" indent="1" shrinkToFit="1"/>
    </xf>
    <xf numFmtId="0" fontId="8" fillId="0" borderId="64" xfId="0" applyFont="1" applyFill="1" applyBorder="1" applyAlignment="1">
      <alignment horizontal="right" vertical="center" indent="1"/>
    </xf>
    <xf numFmtId="0" fontId="8" fillId="0" borderId="65" xfId="0" applyFont="1" applyFill="1" applyBorder="1" applyAlignment="1">
      <alignment horizontal="right" vertical="center" indent="1"/>
    </xf>
    <xf numFmtId="184" fontId="8" fillId="0" borderId="65" xfId="0" applyNumberFormat="1" applyFont="1" applyFill="1" applyBorder="1" applyAlignment="1">
      <alignment horizontal="right" vertical="center" indent="1"/>
    </xf>
    <xf numFmtId="184" fontId="8" fillId="0" borderId="65" xfId="0" applyNumberFormat="1" applyFont="1" applyFill="1" applyBorder="1" applyAlignment="1">
      <alignment horizontal="right" vertical="center" indent="1" shrinkToFit="1"/>
    </xf>
    <xf numFmtId="204" fontId="8" fillId="0" borderId="66" xfId="0" applyNumberFormat="1" applyFont="1" applyFill="1" applyBorder="1" applyAlignment="1">
      <alignment horizontal="right" vertical="center" wrapText="1" indent="1" shrinkToFit="1"/>
    </xf>
    <xf numFmtId="0" fontId="8" fillId="0" borderId="67" xfId="0" applyFont="1" applyFill="1" applyBorder="1" applyAlignment="1">
      <alignment horizontal="right" vertical="center" indent="1"/>
    </xf>
    <xf numFmtId="0" fontId="8" fillId="0" borderId="68" xfId="0" applyFont="1" applyFill="1" applyBorder="1" applyAlignment="1">
      <alignment horizontal="right" vertical="center" indent="1"/>
    </xf>
    <xf numFmtId="184" fontId="8" fillId="0" borderId="68" xfId="0" applyNumberFormat="1" applyFont="1" applyFill="1" applyBorder="1" applyAlignment="1">
      <alignment horizontal="right" vertical="center" indent="1"/>
    </xf>
    <xf numFmtId="184" fontId="8" fillId="0" borderId="68" xfId="0" applyNumberFormat="1" applyFont="1" applyFill="1" applyBorder="1" applyAlignment="1">
      <alignment horizontal="right" vertical="center" indent="1" shrinkToFit="1"/>
    </xf>
    <xf numFmtId="204" fontId="8" fillId="0" borderId="69" xfId="0" applyNumberFormat="1" applyFont="1" applyFill="1" applyBorder="1" applyAlignment="1">
      <alignment horizontal="right" vertical="center" wrapText="1" indent="1" shrinkToFit="1"/>
    </xf>
    <xf numFmtId="0" fontId="31" fillId="0" borderId="57" xfId="0" applyFont="1" applyFill="1" applyBorder="1" applyAlignment="1">
      <alignment horizontal="right" vertical="center" indent="1"/>
    </xf>
    <xf numFmtId="182" fontId="8" fillId="0" borderId="4" xfId="0" applyNumberFormat="1" applyFont="1" applyFill="1" applyBorder="1" applyAlignment="1">
      <alignment horizontal="right" vertical="center" indent="1" shrinkToFit="1"/>
    </xf>
    <xf numFmtId="182" fontId="8" fillId="0" borderId="70" xfId="0" applyNumberFormat="1" applyFont="1" applyFill="1" applyBorder="1" applyAlignment="1">
      <alignment horizontal="right" vertical="center" wrapText="1" indent="1" shrinkToFit="1"/>
    </xf>
    <xf numFmtId="0" fontId="13" fillId="0" borderId="0" xfId="0" applyFont="1" applyFill="1" applyAlignment="1">
      <alignment horizontal="center" vertical="center"/>
    </xf>
    <xf numFmtId="0" fontId="31" fillId="0" borderId="56" xfId="0" applyFont="1" applyFill="1" applyBorder="1" applyAlignment="1">
      <alignment horizontal="right" vertical="center" wrapText="1" indent="2"/>
    </xf>
    <xf numFmtId="182" fontId="8" fillId="0" borderId="55" xfId="0" applyNumberFormat="1" applyFont="1" applyFill="1" applyBorder="1" applyAlignment="1">
      <alignment horizontal="right" vertical="center" wrapText="1" indent="2"/>
    </xf>
    <xf numFmtId="182" fontId="31" fillId="0" borderId="27" xfId="0" applyNumberFormat="1" applyFont="1" applyFill="1" applyBorder="1" applyAlignment="1">
      <alignment horizontal="right" vertical="center" wrapText="1" indent="2" shrinkToFit="1"/>
    </xf>
    <xf numFmtId="182" fontId="31" fillId="0" borderId="55" xfId="0" applyNumberFormat="1" applyFont="1" applyFill="1" applyBorder="1" applyAlignment="1">
      <alignment horizontal="right" vertical="center" wrapText="1" indent="2"/>
    </xf>
    <xf numFmtId="182" fontId="89" fillId="0" borderId="55" xfId="0" applyNumberFormat="1" applyFont="1" applyFill="1" applyBorder="1" applyAlignment="1">
      <alignment horizontal="right" vertical="center" wrapText="1" indent="2"/>
    </xf>
    <xf numFmtId="0" fontId="31" fillId="0" borderId="0" xfId="0" applyFont="1" applyFill="1" applyAlignment="1">
      <alignment horizontal="center" vertical="center"/>
    </xf>
    <xf numFmtId="184" fontId="8" fillId="0" borderId="55" xfId="0" applyNumberFormat="1" applyFont="1" applyFill="1" applyBorder="1" applyAlignment="1">
      <alignment horizontal="right" vertical="center" wrapText="1" indent="2" shrinkToFit="1"/>
    </xf>
    <xf numFmtId="182" fontId="78" fillId="0" borderId="55" xfId="0" applyNumberFormat="1" applyFont="1" applyFill="1" applyBorder="1" applyAlignment="1">
      <alignment horizontal="right" vertical="center" wrapText="1" indent="2"/>
    </xf>
    <xf numFmtId="0" fontId="31" fillId="0" borderId="57" xfId="0" applyFont="1" applyFill="1" applyBorder="1" applyAlignment="1">
      <alignment horizontal="right" vertical="center" wrapText="1" indent="2"/>
    </xf>
    <xf numFmtId="182" fontId="8" fillId="0" borderId="39" xfId="0" applyNumberFormat="1" applyFont="1" applyFill="1" applyBorder="1" applyAlignment="1">
      <alignment horizontal="right" vertical="center" wrapText="1" indent="2" shrinkToFit="1"/>
    </xf>
    <xf numFmtId="182" fontId="8" fillId="0" borderId="4" xfId="0" applyNumberFormat="1" applyFont="1" applyFill="1" applyBorder="1" applyAlignment="1">
      <alignment horizontal="right" vertical="center" wrapText="1" indent="2" shrinkToFit="1"/>
    </xf>
    <xf numFmtId="184" fontId="8" fillId="0" borderId="4" xfId="0" applyNumberFormat="1" applyFont="1" applyFill="1" applyBorder="1" applyAlignment="1">
      <alignment horizontal="right" vertical="center" wrapText="1" indent="2" shrinkToFit="1"/>
    </xf>
    <xf numFmtId="184" fontId="8" fillId="0" borderId="70" xfId="0" applyNumberFormat="1" applyFont="1" applyFill="1" applyBorder="1" applyAlignment="1">
      <alignment horizontal="right" vertical="center" wrapText="1" indent="2" shrinkToFit="1"/>
    </xf>
    <xf numFmtId="182" fontId="78" fillId="0" borderId="70" xfId="0" applyNumberFormat="1" applyFont="1" applyFill="1" applyBorder="1" applyAlignment="1">
      <alignment horizontal="right" vertical="center" wrapText="1" indent="2"/>
    </xf>
    <xf numFmtId="0" fontId="8" fillId="0" borderId="32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182" fontId="17" fillId="0" borderId="27" xfId="0" applyNumberFormat="1" applyFont="1" applyFill="1" applyBorder="1" applyAlignment="1">
      <alignment horizontal="right" vertical="center" wrapText="1" indent="2"/>
    </xf>
    <xf numFmtId="182" fontId="17" fillId="0" borderId="0" xfId="0" applyNumberFormat="1" applyFont="1" applyFill="1" applyBorder="1" applyAlignment="1">
      <alignment horizontal="right" vertical="center" wrapText="1" indent="2"/>
    </xf>
    <xf numFmtId="0" fontId="31" fillId="0" borderId="58" xfId="0" applyFont="1" applyFill="1" applyBorder="1" applyAlignment="1">
      <alignment horizontal="right" vertical="center" wrapText="1" indent="2"/>
    </xf>
    <xf numFmtId="182" fontId="17" fillId="0" borderId="0" xfId="0" applyNumberFormat="1" applyFont="1" applyFill="1" applyBorder="1" applyAlignment="1">
      <alignment horizontal="right" vertical="center" wrapText="1" indent="2" shrinkToFit="1"/>
    </xf>
    <xf numFmtId="0" fontId="17" fillId="0" borderId="0" xfId="0" applyFont="1" applyFill="1" applyAlignment="1">
      <alignment horizontal="center" vertical="center"/>
    </xf>
    <xf numFmtId="0" fontId="31" fillId="0" borderId="49" xfId="0" applyFont="1" applyFill="1" applyBorder="1" applyAlignment="1">
      <alignment horizontal="right" vertical="center" wrapText="1" indent="2"/>
    </xf>
    <xf numFmtId="182" fontId="31" fillId="0" borderId="27" xfId="0" applyNumberFormat="1" applyFont="1" applyFill="1" applyBorder="1" applyAlignment="1">
      <alignment horizontal="right" vertical="center" wrapText="1" indent="2"/>
    </xf>
    <xf numFmtId="182" fontId="8" fillId="0" borderId="27" xfId="0" applyNumberFormat="1" applyFont="1" applyFill="1" applyBorder="1" applyAlignment="1">
      <alignment horizontal="right" vertical="center" wrapText="1" indent="2"/>
    </xf>
    <xf numFmtId="0" fontId="17" fillId="0" borderId="0" xfId="0" applyFont="1" applyFill="1" applyAlignment="1">
      <alignment vertical="center"/>
    </xf>
    <xf numFmtId="182" fontId="8" fillId="0" borderId="39" xfId="0" applyNumberFormat="1" applyFont="1" applyFill="1" applyBorder="1" applyAlignment="1">
      <alignment horizontal="right" vertical="center" wrapText="1" indent="2"/>
    </xf>
    <xf numFmtId="182" fontId="8" fillId="0" borderId="4" xfId="0" applyNumberFormat="1" applyFont="1" applyFill="1" applyBorder="1" applyAlignment="1">
      <alignment horizontal="right" vertical="center" wrapText="1" indent="2"/>
    </xf>
    <xf numFmtId="182" fontId="8" fillId="0" borderId="70" xfId="0" applyNumberFormat="1" applyFont="1" applyFill="1" applyBorder="1" applyAlignment="1">
      <alignment horizontal="right" vertical="center" wrapText="1" indent="2"/>
    </xf>
    <xf numFmtId="0" fontId="31" fillId="0" borderId="53" xfId="0" applyFont="1" applyFill="1" applyBorder="1" applyAlignment="1">
      <alignment horizontal="right" vertical="center" wrapText="1" indent="2"/>
    </xf>
    <xf numFmtId="0" fontId="70" fillId="0" borderId="0" xfId="0" applyFont="1" applyFill="1" applyAlignment="1">
      <alignment vertical="center"/>
    </xf>
    <xf numFmtId="0" fontId="31" fillId="0" borderId="71" xfId="0" applyFont="1" applyFill="1" applyBorder="1" applyAlignment="1">
      <alignment horizontal="right" vertical="center" wrapText="1" indent="2"/>
    </xf>
    <xf numFmtId="182" fontId="17" fillId="0" borderId="72" xfId="0" applyNumberFormat="1" applyFont="1" applyFill="1" applyBorder="1" applyAlignment="1">
      <alignment horizontal="right" vertical="center" wrapText="1" indent="2" shrinkToFit="1"/>
    </xf>
    <xf numFmtId="182" fontId="17" fillId="0" borderId="73" xfId="0" applyNumberFormat="1" applyFont="1" applyFill="1" applyBorder="1" applyAlignment="1">
      <alignment horizontal="right" vertical="center" wrapText="1" indent="2" shrinkToFit="1"/>
    </xf>
    <xf numFmtId="182" fontId="17" fillId="0" borderId="73" xfId="0" applyNumberFormat="1" applyFont="1" applyFill="1" applyBorder="1" applyAlignment="1">
      <alignment horizontal="right" vertical="center" wrapText="1" indent="2"/>
    </xf>
    <xf numFmtId="182" fontId="17" fillId="0" borderId="74" xfId="0" applyNumberFormat="1" applyFont="1" applyFill="1" applyBorder="1" applyAlignment="1">
      <alignment horizontal="right" vertical="center" wrapText="1" indent="2"/>
    </xf>
    <xf numFmtId="0" fontId="31" fillId="0" borderId="75" xfId="0" applyFont="1" applyFill="1" applyBorder="1" applyAlignment="1">
      <alignment horizontal="right" vertical="center" wrapText="1" indent="2"/>
    </xf>
    <xf numFmtId="182" fontId="8" fillId="0" borderId="72" xfId="0" applyNumberFormat="1" applyFont="1" applyFill="1" applyBorder="1" applyAlignment="1">
      <alignment horizontal="right" vertical="center" wrapText="1" indent="2" shrinkToFit="1"/>
    </xf>
    <xf numFmtId="182" fontId="8" fillId="0" borderId="73" xfId="0" applyNumberFormat="1" applyFont="1" applyFill="1" applyBorder="1" applyAlignment="1">
      <alignment horizontal="right" vertical="center" wrapText="1" indent="2" shrinkToFit="1"/>
    </xf>
    <xf numFmtId="182" fontId="8" fillId="0" borderId="73" xfId="0" applyNumberFormat="1" applyFont="1" applyFill="1" applyBorder="1" applyAlignment="1">
      <alignment horizontal="right" vertical="center" wrapText="1" indent="2"/>
    </xf>
    <xf numFmtId="182" fontId="8" fillId="0" borderId="74" xfId="0" applyNumberFormat="1" applyFont="1" applyFill="1" applyBorder="1" applyAlignment="1">
      <alignment horizontal="right" vertical="center" wrapText="1" indent="2"/>
    </xf>
    <xf numFmtId="0" fontId="31" fillId="0" borderId="76" xfId="0" applyFont="1" applyFill="1" applyBorder="1" applyAlignment="1">
      <alignment horizontal="right" vertical="center" wrapText="1" indent="2"/>
    </xf>
    <xf numFmtId="182" fontId="17" fillId="0" borderId="77" xfId="0" applyNumberFormat="1" applyFont="1" applyFill="1" applyBorder="1" applyAlignment="1">
      <alignment horizontal="right" vertical="center" wrapText="1" indent="2" shrinkToFit="1"/>
    </xf>
    <xf numFmtId="182" fontId="17" fillId="0" borderId="78" xfId="0" applyNumberFormat="1" applyFont="1" applyFill="1" applyBorder="1" applyAlignment="1">
      <alignment horizontal="right" vertical="center" wrapText="1" indent="2" shrinkToFit="1"/>
    </xf>
    <xf numFmtId="182" fontId="17" fillId="0" borderId="78" xfId="0" applyNumberFormat="1" applyFont="1" applyFill="1" applyBorder="1" applyAlignment="1">
      <alignment horizontal="right" vertical="center" wrapText="1" indent="2"/>
    </xf>
    <xf numFmtId="182" fontId="17" fillId="0" borderId="79" xfId="0" applyNumberFormat="1" applyFont="1" applyFill="1" applyBorder="1" applyAlignment="1">
      <alignment horizontal="right" vertical="center" wrapText="1" indent="2"/>
    </xf>
    <xf numFmtId="0" fontId="31" fillId="0" borderId="80" xfId="0" applyFont="1" applyFill="1" applyBorder="1" applyAlignment="1">
      <alignment horizontal="right" vertical="center" wrapText="1" indent="2"/>
    </xf>
    <xf numFmtId="182" fontId="8" fillId="0" borderId="77" xfId="0" applyNumberFormat="1" applyFont="1" applyFill="1" applyBorder="1" applyAlignment="1">
      <alignment horizontal="right" vertical="center" wrapText="1" indent="2" shrinkToFit="1"/>
    </xf>
    <xf numFmtId="182" fontId="8" fillId="0" borderId="78" xfId="0" applyNumberFormat="1" applyFont="1" applyFill="1" applyBorder="1" applyAlignment="1">
      <alignment horizontal="right" vertical="center" wrapText="1" indent="2" shrinkToFit="1"/>
    </xf>
    <xf numFmtId="182" fontId="8" fillId="0" borderId="78" xfId="0" applyNumberFormat="1" applyFont="1" applyFill="1" applyBorder="1" applyAlignment="1">
      <alignment horizontal="right" vertical="center" wrapText="1" indent="2"/>
    </xf>
    <xf numFmtId="182" fontId="8" fillId="0" borderId="79" xfId="0" applyNumberFormat="1" applyFont="1" applyFill="1" applyBorder="1" applyAlignment="1">
      <alignment horizontal="right" vertical="center" wrapText="1" indent="2"/>
    </xf>
    <xf numFmtId="0" fontId="10" fillId="0" borderId="0" xfId="0" applyFont="1" applyFill="1" applyAlignment="1">
      <alignment horizontal="center" vertical="center"/>
    </xf>
    <xf numFmtId="0" fontId="8" fillId="0" borderId="80" xfId="0" applyFont="1" applyFill="1" applyBorder="1" applyAlignment="1">
      <alignment horizontal="right" vertical="center" wrapText="1" indent="2"/>
    </xf>
    <xf numFmtId="182" fontId="78" fillId="0" borderId="79" xfId="0" applyNumberFormat="1" applyFont="1" applyFill="1" applyBorder="1" applyAlignment="1">
      <alignment horizontal="right" vertical="center" wrapText="1" indent="2"/>
    </xf>
    <xf numFmtId="182" fontId="78" fillId="0" borderId="79" xfId="0" applyNumberFormat="1" applyFont="1" applyFill="1" applyBorder="1" applyAlignment="1">
      <alignment horizontal="right" vertical="center" wrapText="1" indent="2" shrinkToFit="1"/>
    </xf>
    <xf numFmtId="0" fontId="8" fillId="0" borderId="81" xfId="0" applyFont="1" applyFill="1" applyBorder="1" applyAlignment="1">
      <alignment horizontal="right" vertical="center" wrapText="1" indent="2"/>
    </xf>
    <xf numFmtId="182" fontId="8" fillId="0" borderId="82" xfId="0" applyNumberFormat="1" applyFont="1" applyFill="1" applyBorder="1" applyAlignment="1">
      <alignment horizontal="right" vertical="center" wrapText="1" indent="2" shrinkToFit="1"/>
    </xf>
    <xf numFmtId="182" fontId="8" fillId="0" borderId="83" xfId="0" applyNumberFormat="1" applyFont="1" applyFill="1" applyBorder="1" applyAlignment="1">
      <alignment horizontal="right" vertical="center" wrapText="1" indent="2" shrinkToFit="1"/>
    </xf>
    <xf numFmtId="182" fontId="78" fillId="0" borderId="84" xfId="0" applyNumberFormat="1" applyFont="1" applyFill="1" applyBorder="1" applyAlignment="1">
      <alignment horizontal="right" vertical="center" wrapText="1" indent="2" shrinkToFit="1"/>
    </xf>
    <xf numFmtId="0" fontId="31" fillId="0" borderId="71" xfId="0" applyFont="1" applyFill="1" applyBorder="1" applyAlignment="1">
      <alignment horizontal="center" vertical="center"/>
    </xf>
    <xf numFmtId="182" fontId="17" fillId="0" borderId="72" xfId="0" applyNumberFormat="1" applyFont="1" applyFill="1" applyBorder="1" applyAlignment="1">
      <alignment horizontal="center" vertical="center" shrinkToFit="1"/>
    </xf>
    <xf numFmtId="182" fontId="17" fillId="0" borderId="73" xfId="0" applyNumberFormat="1" applyFont="1" applyFill="1" applyBorder="1" applyAlignment="1">
      <alignment horizontal="center" vertical="center" shrinkToFit="1"/>
    </xf>
    <xf numFmtId="182" fontId="17" fillId="0" borderId="73" xfId="0" applyNumberFormat="1" applyFont="1" applyFill="1" applyBorder="1" applyAlignment="1">
      <alignment horizontal="center" vertical="center"/>
    </xf>
    <xf numFmtId="182" fontId="17" fillId="0" borderId="74" xfId="0" applyNumberFormat="1" applyFont="1" applyFill="1" applyBorder="1" applyAlignment="1">
      <alignment horizontal="center" vertical="center"/>
    </xf>
    <xf numFmtId="182" fontId="8" fillId="0" borderId="72" xfId="0" applyNumberFormat="1" applyFont="1" applyFill="1" applyBorder="1" applyAlignment="1">
      <alignment horizontal="center" vertical="center" shrinkToFit="1"/>
    </xf>
    <xf numFmtId="182" fontId="8" fillId="0" borderId="73" xfId="0" applyNumberFormat="1" applyFont="1" applyFill="1" applyBorder="1" applyAlignment="1">
      <alignment horizontal="center" vertical="center" shrinkToFit="1"/>
    </xf>
    <xf numFmtId="182" fontId="8" fillId="0" borderId="73" xfId="0" applyNumberFormat="1" applyFont="1" applyFill="1" applyBorder="1" applyAlignment="1">
      <alignment horizontal="center" vertical="center"/>
    </xf>
    <xf numFmtId="182" fontId="8" fillId="0" borderId="74" xfId="0" applyNumberFormat="1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182" fontId="17" fillId="0" borderId="77" xfId="0" applyNumberFormat="1" applyFont="1" applyFill="1" applyBorder="1" applyAlignment="1">
      <alignment horizontal="center" vertical="center" shrinkToFit="1"/>
    </xf>
    <xf numFmtId="182" fontId="17" fillId="0" borderId="78" xfId="0" applyNumberFormat="1" applyFont="1" applyFill="1" applyBorder="1" applyAlignment="1">
      <alignment horizontal="center" vertical="center" shrinkToFit="1"/>
    </xf>
    <xf numFmtId="182" fontId="17" fillId="0" borderId="78" xfId="0" applyNumberFormat="1" applyFont="1" applyFill="1" applyBorder="1" applyAlignment="1">
      <alignment horizontal="center" vertical="center"/>
    </xf>
    <xf numFmtId="182" fontId="17" fillId="0" borderId="79" xfId="0" applyNumberFormat="1" applyFont="1" applyFill="1" applyBorder="1" applyAlignment="1">
      <alignment horizontal="center" vertical="center"/>
    </xf>
    <xf numFmtId="182" fontId="8" fillId="0" borderId="77" xfId="0" applyNumberFormat="1" applyFont="1" applyFill="1" applyBorder="1" applyAlignment="1">
      <alignment horizontal="center" vertical="center" shrinkToFit="1"/>
    </xf>
    <xf numFmtId="182" fontId="8" fillId="0" borderId="78" xfId="0" applyNumberFormat="1" applyFont="1" applyFill="1" applyBorder="1" applyAlignment="1">
      <alignment horizontal="center" vertical="center" shrinkToFit="1"/>
    </xf>
    <xf numFmtId="182" fontId="8" fillId="0" borderId="78" xfId="0" applyNumberFormat="1" applyFont="1" applyFill="1" applyBorder="1" applyAlignment="1">
      <alignment horizontal="center" vertical="center"/>
    </xf>
    <xf numFmtId="182" fontId="8" fillId="0" borderId="79" xfId="0" applyNumberFormat="1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182" fontId="89" fillId="0" borderId="55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182" fontId="78" fillId="0" borderId="79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182" fontId="31" fillId="0" borderId="79" xfId="0" applyNumberFormat="1" applyFont="1" applyFill="1" applyBorder="1" applyAlignment="1">
      <alignment horizontal="right" vertical="center" wrapText="1" indent="2"/>
    </xf>
    <xf numFmtId="182" fontId="78" fillId="0" borderId="55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82" fontId="17" fillId="0" borderId="39" xfId="0" applyNumberFormat="1" applyFont="1" applyFill="1" applyBorder="1" applyAlignment="1">
      <alignment horizontal="center" vertical="center" shrinkToFit="1"/>
    </xf>
    <xf numFmtId="182" fontId="17" fillId="0" borderId="4" xfId="0" applyNumberFormat="1" applyFont="1" applyFill="1" applyBorder="1" applyAlignment="1">
      <alignment horizontal="center" vertical="center" shrinkToFit="1"/>
    </xf>
    <xf numFmtId="182" fontId="17" fillId="0" borderId="4" xfId="0" applyNumberFormat="1" applyFont="1" applyFill="1" applyBorder="1" applyAlignment="1">
      <alignment horizontal="center" vertical="center"/>
    </xf>
    <xf numFmtId="182" fontId="78" fillId="0" borderId="70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182" fontId="8" fillId="0" borderId="39" xfId="0" applyNumberFormat="1" applyFont="1" applyFill="1" applyBorder="1" applyAlignment="1">
      <alignment horizontal="center" vertical="center" shrinkToFit="1"/>
    </xf>
    <xf numFmtId="182" fontId="8" fillId="0" borderId="4" xfId="0" applyNumberFormat="1" applyFont="1" applyFill="1" applyBorder="1" applyAlignment="1">
      <alignment horizontal="center" vertical="center" shrinkToFit="1"/>
    </xf>
    <xf numFmtId="0" fontId="9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182" fontId="8" fillId="0" borderId="29" xfId="0" applyNumberFormat="1" applyFont="1" applyFill="1" applyBorder="1" applyAlignment="1">
      <alignment horizontal="right" vertical="center" wrapText="1" indent="1" shrinkToFit="1"/>
    </xf>
    <xf numFmtId="182" fontId="8" fillId="0" borderId="25" xfId="0" applyNumberFormat="1" applyFont="1" applyFill="1" applyBorder="1" applyAlignment="1">
      <alignment horizontal="right" vertical="center" wrapText="1" indent="1" shrinkToFit="1"/>
    </xf>
    <xf numFmtId="189" fontId="8" fillId="0" borderId="25" xfId="0" applyNumberFormat="1" applyFont="1" applyFill="1" applyBorder="1" applyAlignment="1">
      <alignment horizontal="right" vertical="center" wrapText="1" indent="1" shrinkToFit="1"/>
    </xf>
    <xf numFmtId="187" fontId="8" fillId="0" borderId="25" xfId="0" applyNumberFormat="1" applyFont="1" applyFill="1" applyBorder="1" applyAlignment="1">
      <alignment horizontal="right" vertical="center" wrapText="1" indent="1" shrinkToFit="1"/>
    </xf>
    <xf numFmtId="179" fontId="8" fillId="0" borderId="33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0" xfId="0" applyFont="1" applyFill="1" applyBorder="1" applyAlignment="1">
      <alignment horizontal="center" vertical="center" wrapText="1" shrinkToFit="1"/>
    </xf>
    <xf numFmtId="189" fontId="8" fillId="0" borderId="0" xfId="0" applyNumberFormat="1" applyFont="1" applyFill="1" applyBorder="1" applyAlignment="1">
      <alignment horizontal="right" vertical="center" wrapText="1" indent="1" shrinkToFit="1"/>
    </xf>
    <xf numFmtId="187" fontId="8" fillId="0" borderId="0" xfId="0" applyNumberFormat="1" applyFont="1" applyFill="1" applyBorder="1" applyAlignment="1">
      <alignment horizontal="right" vertical="center" wrapText="1" indent="1" shrinkToFit="1"/>
    </xf>
    <xf numFmtId="179" fontId="8" fillId="0" borderId="31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26" xfId="0" applyFont="1" applyFill="1" applyBorder="1" applyAlignment="1">
      <alignment horizontal="center" vertical="center" wrapText="1" shrinkToFit="1"/>
    </xf>
    <xf numFmtId="189" fontId="8" fillId="0" borderId="26" xfId="0" applyNumberFormat="1" applyFont="1" applyFill="1" applyBorder="1" applyAlignment="1">
      <alignment horizontal="right" vertical="center" wrapText="1" indent="1" shrinkToFit="1"/>
    </xf>
    <xf numFmtId="187" fontId="8" fillId="0" borderId="26" xfId="0" applyNumberFormat="1" applyFont="1" applyFill="1" applyBorder="1" applyAlignment="1">
      <alignment horizontal="right" vertical="center" wrapText="1" indent="1" shrinkToFit="1"/>
    </xf>
    <xf numFmtId="179" fontId="8" fillId="0" borderId="32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23" xfId="0" applyFont="1" applyFill="1" applyBorder="1" applyAlignment="1" quotePrefix="1">
      <alignment horizontal="center" vertical="center" wrapText="1" shrinkToFit="1"/>
    </xf>
    <xf numFmtId="187" fontId="8" fillId="0" borderId="25" xfId="0" applyNumberFormat="1" applyFont="1" applyFill="1" applyBorder="1" applyAlignment="1" quotePrefix="1">
      <alignment horizontal="right" vertical="center" wrapText="1" inden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182" fontId="8" fillId="0" borderId="34" xfId="0" applyNumberFormat="1" applyFont="1" applyFill="1" applyBorder="1" applyAlignment="1">
      <alignment horizontal="right" vertical="center" wrapText="1" indent="1" shrinkToFit="1"/>
    </xf>
    <xf numFmtId="182" fontId="8" fillId="0" borderId="2" xfId="0" applyNumberFormat="1" applyFont="1" applyFill="1" applyBorder="1" applyAlignment="1">
      <alignment horizontal="right" vertical="center" wrapText="1" indent="1" shrinkToFit="1"/>
    </xf>
    <xf numFmtId="189" fontId="8" fillId="0" borderId="2" xfId="0" applyNumberFormat="1" applyFont="1" applyFill="1" applyBorder="1" applyAlignment="1">
      <alignment horizontal="right" vertical="center" wrapText="1" indent="1" shrinkToFit="1"/>
    </xf>
    <xf numFmtId="187" fontId="8" fillId="0" borderId="2" xfId="0" applyNumberFormat="1" applyFont="1" applyFill="1" applyBorder="1" applyAlignment="1">
      <alignment horizontal="right" vertical="center" wrapText="1" indent="1" shrinkToFit="1"/>
    </xf>
    <xf numFmtId="179" fontId="8" fillId="0" borderId="30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3" xfId="0" applyFont="1" applyFill="1" applyBorder="1" applyAlignment="1" quotePrefix="1">
      <alignment horizontal="center" vertical="center" wrapText="1" shrinkToFit="1"/>
    </xf>
    <xf numFmtId="0" fontId="8" fillId="0" borderId="28" xfId="0" applyFont="1" applyFill="1" applyBorder="1" applyAlignment="1">
      <alignment horizontal="right" vertical="center" wrapText="1" indent="1"/>
    </xf>
    <xf numFmtId="0" fontId="8" fillId="0" borderId="26" xfId="0" applyFont="1" applyFill="1" applyBorder="1" applyAlignment="1">
      <alignment horizontal="right" vertical="center" wrapText="1" indent="1"/>
    </xf>
    <xf numFmtId="0" fontId="8" fillId="0" borderId="32" xfId="0" applyFont="1" applyFill="1" applyBorder="1" applyAlignment="1">
      <alignment horizontal="right" vertical="center" wrapText="1" indent="1"/>
    </xf>
    <xf numFmtId="0" fontId="8" fillId="0" borderId="34" xfId="0" applyFont="1" applyFill="1" applyBorder="1" applyAlignment="1">
      <alignment horizontal="right" vertical="center" wrapText="1" indent="1"/>
    </xf>
    <xf numFmtId="0" fontId="8" fillId="0" borderId="2" xfId="0" applyFont="1" applyFill="1" applyBorder="1" applyAlignment="1">
      <alignment horizontal="right" vertical="center" wrapText="1" indent="1"/>
    </xf>
    <xf numFmtId="20" fontId="8" fillId="0" borderId="2" xfId="0" applyNumberFormat="1" applyFont="1" applyFill="1" applyBorder="1" applyAlignment="1">
      <alignment horizontal="right" vertical="center" wrapText="1" indent="1"/>
    </xf>
    <xf numFmtId="0" fontId="8" fillId="0" borderId="30" xfId="0" applyFont="1" applyFill="1" applyBorder="1" applyAlignment="1">
      <alignment horizontal="right" vertical="center" wrapText="1" indent="1"/>
    </xf>
    <xf numFmtId="185" fontId="8" fillId="0" borderId="0" xfId="0" applyNumberFormat="1" applyFont="1" applyFill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85" fontId="8" fillId="0" borderId="31" xfId="0" applyNumberFormat="1" applyFont="1" applyFill="1" applyBorder="1" applyAlignment="1">
      <alignment horizontal="right" vertical="center" wrapText="1" indent="1" shrinkToFit="1"/>
    </xf>
    <xf numFmtId="185" fontId="8" fillId="0" borderId="32" xfId="0" applyNumberFormat="1" applyFont="1" applyFill="1" applyBorder="1" applyAlignment="1">
      <alignment horizontal="right" vertical="center" wrapText="1" indent="1" shrinkToFit="1"/>
    </xf>
    <xf numFmtId="0" fontId="8" fillId="0" borderId="3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 quotePrefix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185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center" vertical="center" shrinkToFit="1"/>
    </xf>
    <xf numFmtId="182" fontId="8" fillId="0" borderId="0" xfId="0" applyNumberFormat="1" applyFont="1" applyFill="1" applyAlignment="1">
      <alignment horizontal="right" vertical="center" wrapText="1" indent="1" shrinkToFit="1"/>
    </xf>
    <xf numFmtId="182" fontId="31" fillId="0" borderId="26" xfId="0" applyNumberFormat="1" applyFont="1" applyFill="1" applyBorder="1" applyAlignment="1">
      <alignment horizontal="center" vertical="center" wrapText="1" shrinkToFit="1"/>
    </xf>
    <xf numFmtId="182" fontId="8" fillId="0" borderId="0" xfId="0" applyNumberFormat="1" applyFont="1" applyFill="1" applyAlignment="1">
      <alignment horizontal="center" vertical="center" wrapText="1" shrinkToFit="1"/>
    </xf>
    <xf numFmtId="183" fontId="8" fillId="0" borderId="0" xfId="0" applyNumberFormat="1" applyFont="1" applyFill="1" applyAlignment="1">
      <alignment horizontal="center" vertical="center" wrapText="1" shrinkToFit="1"/>
    </xf>
    <xf numFmtId="182" fontId="31" fillId="0" borderId="0" xfId="0" applyNumberFormat="1" applyFont="1" applyFill="1" applyAlignment="1">
      <alignment horizontal="center" vertical="center" wrapText="1" shrinkToFit="1"/>
    </xf>
    <xf numFmtId="182" fontId="17" fillId="0" borderId="0" xfId="0" applyNumberFormat="1" applyFont="1" applyFill="1" applyAlignment="1">
      <alignment horizontal="center" vertical="center" wrapText="1" shrinkToFit="1"/>
    </xf>
    <xf numFmtId="183" fontId="31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183" fontId="8" fillId="0" borderId="27" xfId="0" applyNumberFormat="1" applyFont="1" applyFill="1" applyBorder="1" applyAlignment="1">
      <alignment horizontal="center" vertical="center" wrapText="1" shrinkToFit="1"/>
    </xf>
    <xf numFmtId="183" fontId="8" fillId="0" borderId="0" xfId="0" applyNumberFormat="1" applyFont="1" applyFill="1" applyAlignment="1">
      <alignment vertical="center"/>
    </xf>
    <xf numFmtId="0" fontId="8" fillId="0" borderId="33" xfId="0" applyFont="1" applyFill="1" applyBorder="1" applyAlignment="1">
      <alignment vertical="center" shrinkToFit="1"/>
    </xf>
    <xf numFmtId="182" fontId="31" fillId="0" borderId="28" xfId="0" applyNumberFormat="1" applyFont="1" applyFill="1" applyBorder="1" applyAlignment="1">
      <alignment horizontal="center" vertical="center" wrapText="1" shrinkToFit="1"/>
    </xf>
    <xf numFmtId="183" fontId="31" fillId="0" borderId="26" xfId="0" applyNumberFormat="1" applyFont="1" applyFill="1" applyBorder="1" applyAlignment="1">
      <alignment horizontal="center" vertical="center" wrapText="1" shrinkToFit="1"/>
    </xf>
    <xf numFmtId="182" fontId="31" fillId="0" borderId="32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right" vertical="center" shrinkToFit="1"/>
    </xf>
    <xf numFmtId="183" fontId="8" fillId="0" borderId="27" xfId="0" applyNumberFormat="1" applyFont="1" applyFill="1" applyBorder="1" applyAlignment="1">
      <alignment horizontal="right" vertical="center" wrapText="1" indent="2" shrinkToFit="1"/>
    </xf>
    <xf numFmtId="183" fontId="8" fillId="0" borderId="0" xfId="0" applyNumberFormat="1" applyFont="1" applyFill="1" applyBorder="1" applyAlignment="1">
      <alignment horizontal="right" vertical="center" wrapText="1" indent="2" shrinkToFit="1"/>
    </xf>
    <xf numFmtId="183" fontId="8" fillId="0" borderId="31" xfId="0" applyNumberFormat="1" applyFont="1" applyFill="1" applyBorder="1" applyAlignment="1">
      <alignment horizontal="right" vertical="center" wrapText="1" indent="2" shrinkToFit="1"/>
    </xf>
    <xf numFmtId="183" fontId="31" fillId="0" borderId="27" xfId="0" applyNumberFormat="1" applyFont="1" applyFill="1" applyBorder="1" applyAlignment="1">
      <alignment horizontal="right" vertical="center" wrapText="1" indent="2" shrinkToFit="1"/>
    </xf>
    <xf numFmtId="183" fontId="31" fillId="0" borderId="0" xfId="0" applyNumberFormat="1" applyFont="1" applyFill="1" applyBorder="1" applyAlignment="1">
      <alignment horizontal="right" vertical="center" wrapText="1" indent="2" shrinkToFit="1"/>
    </xf>
    <xf numFmtId="183" fontId="8" fillId="0" borderId="28" xfId="0" applyNumberFormat="1" applyFont="1" applyFill="1" applyBorder="1" applyAlignment="1">
      <alignment horizontal="right" vertical="center" wrapText="1" indent="2" shrinkToFit="1"/>
    </xf>
    <xf numFmtId="183" fontId="8" fillId="0" borderId="32" xfId="0" applyNumberFormat="1" applyFont="1" applyFill="1" applyBorder="1" applyAlignment="1">
      <alignment horizontal="right" vertical="center" wrapText="1" indent="2" shrinkToFit="1"/>
    </xf>
    <xf numFmtId="0" fontId="13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 quotePrefix="1">
      <alignment horizontal="center" vertical="center"/>
    </xf>
    <xf numFmtId="0" fontId="8" fillId="0" borderId="26" xfId="0" applyFont="1" applyFill="1" applyBorder="1" applyAlignment="1" quotePrefix="1">
      <alignment horizontal="right" vertical="center"/>
    </xf>
    <xf numFmtId="0" fontId="31" fillId="0" borderId="33" xfId="0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left" vertical="center"/>
    </xf>
    <xf numFmtId="178" fontId="8" fillId="0" borderId="31" xfId="0" applyNumberFormat="1" applyFont="1" applyFill="1" applyBorder="1" applyAlignment="1">
      <alignment horizontal="right" vertical="center" wrapText="1" indent="1"/>
    </xf>
    <xf numFmtId="177" fontId="8" fillId="0" borderId="27" xfId="0" applyNumberFormat="1" applyFont="1" applyFill="1" applyBorder="1" applyAlignment="1">
      <alignment horizontal="left" vertical="center" wrapText="1" shrinkToFit="1"/>
    </xf>
    <xf numFmtId="177" fontId="8" fillId="0" borderId="28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quotePrefix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78" fontId="8" fillId="0" borderId="25" xfId="0" applyNumberFormat="1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 quotePrefix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 indent="1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 indent="1"/>
    </xf>
    <xf numFmtId="177" fontId="17" fillId="0" borderId="0" xfId="0" applyNumberFormat="1" applyFont="1" applyFill="1" applyBorder="1" applyAlignment="1">
      <alignment horizontal="left" vertical="center" indent="1"/>
    </xf>
    <xf numFmtId="0" fontId="17" fillId="0" borderId="27" xfId="0" applyFont="1" applyFill="1" applyBorder="1" applyAlignment="1">
      <alignment horizontal="left" vertical="center" wrapText="1" indent="1"/>
    </xf>
    <xf numFmtId="177" fontId="17" fillId="0" borderId="0" xfId="0" applyNumberFormat="1" applyFont="1" applyFill="1" applyBorder="1" applyAlignment="1">
      <alignment horizontal="left" vertical="center" wrapText="1" indent="1" shrinkToFit="1"/>
    </xf>
    <xf numFmtId="177" fontId="17" fillId="0" borderId="26" xfId="0" applyNumberFormat="1" applyFont="1" applyFill="1" applyBorder="1" applyAlignment="1">
      <alignment horizontal="left" vertical="center" indent="1"/>
    </xf>
    <xf numFmtId="0" fontId="8" fillId="0" borderId="22" xfId="0" applyNumberFormat="1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quotePrefix="1">
      <alignment horizontal="center"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 quotePrefix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68" fillId="0" borderId="0" xfId="140" applyFont="1" applyFill="1" applyAlignment="1">
      <alignment/>
      <protection/>
    </xf>
    <xf numFmtId="0" fontId="93" fillId="0" borderId="0" xfId="140" applyFill="1" applyAlignment="1">
      <alignment/>
      <protection/>
    </xf>
    <xf numFmtId="0" fontId="8" fillId="0" borderId="0" xfId="140" applyFont="1" applyFill="1" applyAlignment="1">
      <alignment/>
      <protection/>
    </xf>
    <xf numFmtId="0" fontId="8" fillId="0" borderId="33" xfId="140" applyFont="1" applyFill="1" applyBorder="1" applyAlignment="1">
      <alignment horizontal="center" vertical="center"/>
      <protection/>
    </xf>
    <xf numFmtId="41" fontId="8" fillId="0" borderId="29" xfId="111" applyFont="1" applyFill="1" applyBorder="1" applyAlignment="1">
      <alignment horizontal="right" vertical="center" wrapText="1"/>
    </xf>
    <xf numFmtId="41" fontId="8" fillId="0" borderId="25" xfId="111" applyFont="1" applyFill="1" applyBorder="1" applyAlignment="1">
      <alignment horizontal="right" vertical="center" wrapText="1"/>
    </xf>
    <xf numFmtId="0" fontId="8" fillId="0" borderId="27" xfId="140" applyFont="1" applyFill="1" applyBorder="1" applyAlignment="1">
      <alignment horizontal="center" vertical="center"/>
      <protection/>
    </xf>
    <xf numFmtId="0" fontId="8" fillId="0" borderId="31" xfId="140" applyFont="1" applyFill="1" applyBorder="1" applyAlignment="1">
      <alignment horizontal="center" vertical="center"/>
      <protection/>
    </xf>
    <xf numFmtId="41" fontId="8" fillId="0" borderId="27" xfId="111" applyFont="1" applyFill="1" applyBorder="1" applyAlignment="1">
      <alignment horizontal="right" vertical="center" wrapText="1"/>
    </xf>
    <xf numFmtId="41" fontId="8" fillId="0" borderId="0" xfId="111" applyFont="1" applyFill="1" applyBorder="1" applyAlignment="1">
      <alignment horizontal="right" vertical="center" wrapText="1"/>
    </xf>
    <xf numFmtId="0" fontId="31" fillId="0" borderId="32" xfId="140" applyFont="1" applyFill="1" applyBorder="1" applyAlignment="1">
      <alignment horizontal="center" vertical="center"/>
      <protection/>
    </xf>
    <xf numFmtId="0" fontId="31" fillId="0" borderId="28" xfId="140" applyFont="1" applyFill="1" applyBorder="1" applyAlignment="1">
      <alignment horizontal="center" vertical="center"/>
      <protection/>
    </xf>
    <xf numFmtId="0" fontId="31" fillId="0" borderId="0" xfId="140" applyFont="1" applyFill="1" applyAlignment="1">
      <alignment/>
      <protection/>
    </xf>
    <xf numFmtId="0" fontId="8" fillId="0" borderId="0" xfId="151" applyFont="1" applyFill="1" applyAlignment="1">
      <alignment vertical="center"/>
      <protection/>
    </xf>
    <xf numFmtId="0" fontId="8" fillId="0" borderId="26" xfId="151" applyFont="1" applyFill="1" applyBorder="1" applyAlignment="1">
      <alignment vertical="center"/>
      <protection/>
    </xf>
    <xf numFmtId="0" fontId="8" fillId="0" borderId="0" xfId="151" applyFont="1" applyFill="1" applyAlignment="1">
      <alignment horizontal="right" vertical="center"/>
      <protection/>
    </xf>
    <xf numFmtId="0" fontId="8" fillId="0" borderId="0" xfId="151" applyFont="1" applyFill="1" applyBorder="1" applyAlignment="1">
      <alignment vertical="center"/>
      <protection/>
    </xf>
    <xf numFmtId="0" fontId="8" fillId="0" borderId="31" xfId="151" applyFont="1" applyFill="1" applyBorder="1" applyAlignment="1">
      <alignment horizontal="center" vertical="center"/>
      <protection/>
    </xf>
    <xf numFmtId="0" fontId="8" fillId="0" borderId="18" xfId="151" applyFont="1" applyFill="1" applyBorder="1" applyAlignment="1">
      <alignment horizontal="center" vertical="center"/>
      <protection/>
    </xf>
    <xf numFmtId="0" fontId="2" fillId="0" borderId="23" xfId="151" applyFont="1" applyFill="1" applyBorder="1" applyAlignment="1" quotePrefix="1">
      <alignment horizontal="center" vertical="center" shrinkToFit="1"/>
      <protection/>
    </xf>
    <xf numFmtId="0" fontId="8" fillId="0" borderId="18" xfId="151" applyFont="1" applyFill="1" applyBorder="1" applyAlignment="1">
      <alignment horizontal="center" vertical="center" wrapText="1"/>
      <protection/>
    </xf>
    <xf numFmtId="0" fontId="8" fillId="0" borderId="27" xfId="151" applyFont="1" applyFill="1" applyBorder="1" applyAlignment="1">
      <alignment horizontal="center" vertical="center"/>
      <protection/>
    </xf>
    <xf numFmtId="0" fontId="8" fillId="0" borderId="27" xfId="151" applyFont="1" applyFill="1" applyBorder="1" applyAlignment="1">
      <alignment horizontal="center" vertical="center" wrapText="1"/>
      <protection/>
    </xf>
    <xf numFmtId="0" fontId="8" fillId="0" borderId="18" xfId="151" applyFont="1" applyFill="1" applyBorder="1" applyAlignment="1" quotePrefix="1">
      <alignment horizontal="center" vertical="center" wrapText="1"/>
      <protection/>
    </xf>
    <xf numFmtId="0" fontId="8" fillId="0" borderId="0" xfId="151" applyFont="1" applyFill="1" applyBorder="1" applyAlignment="1">
      <alignment horizontal="center" vertical="center" wrapText="1"/>
      <protection/>
    </xf>
    <xf numFmtId="0" fontId="8" fillId="0" borderId="0" xfId="151" applyFont="1" applyFill="1" applyBorder="1" applyAlignment="1">
      <alignment horizontal="center" vertical="center"/>
      <protection/>
    </xf>
    <xf numFmtId="0" fontId="8" fillId="0" borderId="28" xfId="151" applyFont="1" applyFill="1" applyBorder="1" applyAlignment="1">
      <alignment horizontal="center" vertical="center"/>
      <protection/>
    </xf>
    <xf numFmtId="0" fontId="8" fillId="0" borderId="28" xfId="151" applyFont="1" applyFill="1" applyBorder="1" applyAlignment="1">
      <alignment horizontal="center" vertical="center" wrapText="1"/>
      <protection/>
    </xf>
    <xf numFmtId="0" fontId="8" fillId="0" borderId="22" xfId="151" applyFont="1" applyFill="1" applyBorder="1" applyAlignment="1">
      <alignment horizontal="center" vertical="center" wrapText="1"/>
      <protection/>
    </xf>
    <xf numFmtId="0" fontId="8" fillId="0" borderId="22" xfId="151" applyFont="1" applyFill="1" applyBorder="1" applyAlignment="1" quotePrefix="1">
      <alignment horizontal="center" vertical="center" wrapText="1"/>
      <protection/>
    </xf>
    <xf numFmtId="0" fontId="8" fillId="0" borderId="26" xfId="151" applyFont="1" applyFill="1" applyBorder="1" applyAlignment="1">
      <alignment horizontal="center" vertical="center" wrapText="1"/>
      <protection/>
    </xf>
    <xf numFmtId="0" fontId="8" fillId="0" borderId="26" xfId="151" applyFont="1" applyFill="1" applyBorder="1" applyAlignment="1">
      <alignment horizontal="center" vertical="center"/>
      <protection/>
    </xf>
    <xf numFmtId="0" fontId="8" fillId="0" borderId="0" xfId="151" applyFont="1" applyFill="1" applyBorder="1" applyAlignment="1">
      <alignment horizontal="center" vertical="center" shrinkToFit="1"/>
      <protection/>
    </xf>
    <xf numFmtId="178" fontId="8" fillId="0" borderId="27" xfId="151" applyNumberFormat="1" applyFont="1" applyFill="1" applyBorder="1" applyAlignment="1">
      <alignment horizontal="center" vertical="center" shrinkToFit="1"/>
      <protection/>
    </xf>
    <xf numFmtId="178" fontId="8" fillId="0" borderId="0" xfId="151" applyNumberFormat="1" applyFont="1" applyFill="1" applyBorder="1" applyAlignment="1">
      <alignment horizontal="center" vertical="center" shrinkToFit="1"/>
      <protection/>
    </xf>
    <xf numFmtId="184" fontId="8" fillId="0" borderId="0" xfId="151" applyNumberFormat="1" applyFont="1" applyFill="1" applyBorder="1" applyAlignment="1">
      <alignment horizontal="center" vertical="center" shrinkToFit="1"/>
      <protection/>
    </xf>
    <xf numFmtId="0" fontId="8" fillId="0" borderId="27" xfId="151" applyFont="1" applyFill="1" applyBorder="1" applyAlignment="1">
      <alignment horizontal="center" vertical="center" shrinkToFit="1"/>
      <protection/>
    </xf>
    <xf numFmtId="0" fontId="8" fillId="0" borderId="0" xfId="151" applyFont="1" applyFill="1" applyAlignment="1">
      <alignment horizontal="center" vertical="center"/>
      <protection/>
    </xf>
    <xf numFmtId="184" fontId="8" fillId="0" borderId="27" xfId="151" applyNumberFormat="1" applyFont="1" applyFill="1" applyBorder="1" applyAlignment="1">
      <alignment horizontal="center" vertical="center" shrinkToFit="1"/>
      <protection/>
    </xf>
    <xf numFmtId="0" fontId="31" fillId="0" borderId="26" xfId="151" applyFont="1" applyFill="1" applyBorder="1" applyAlignment="1">
      <alignment horizontal="center" vertical="center" shrinkToFit="1"/>
      <protection/>
    </xf>
    <xf numFmtId="184" fontId="31" fillId="0" borderId="28" xfId="151" applyNumberFormat="1" applyFont="1" applyFill="1" applyBorder="1" applyAlignment="1">
      <alignment horizontal="center" vertical="center" shrinkToFit="1"/>
      <protection/>
    </xf>
    <xf numFmtId="184" fontId="31" fillId="0" borderId="26" xfId="151" applyNumberFormat="1" applyFont="1" applyFill="1" applyBorder="1" applyAlignment="1">
      <alignment horizontal="center" vertical="center" shrinkToFit="1"/>
      <protection/>
    </xf>
    <xf numFmtId="0" fontId="31" fillId="0" borderId="28" xfId="151" applyFont="1" applyFill="1" applyBorder="1" applyAlignment="1">
      <alignment horizontal="center" vertical="center" shrinkToFit="1"/>
      <protection/>
    </xf>
    <xf numFmtId="0" fontId="31" fillId="0" borderId="0" xfId="151" applyFont="1" applyFill="1" applyAlignment="1">
      <alignment horizontal="center" vertical="center"/>
      <protection/>
    </xf>
    <xf numFmtId="0" fontId="2" fillId="0" borderId="0" xfId="151" applyFont="1" applyFill="1" applyAlignment="1">
      <alignment vertical="center"/>
      <protection/>
    </xf>
    <xf numFmtId="0" fontId="2" fillId="0" borderId="0" xfId="151" applyFont="1" applyFill="1" applyAlignment="1">
      <alignment horizontal="right" vertical="center"/>
      <protection/>
    </xf>
    <xf numFmtId="0" fontId="2" fillId="0" borderId="0" xfId="151" applyFont="1" applyFill="1" applyAlignment="1">
      <alignment horizontal="left" vertical="center"/>
      <protection/>
    </xf>
    <xf numFmtId="184" fontId="8" fillId="0" borderId="0" xfId="151" applyNumberFormat="1" applyFont="1" applyFill="1" applyAlignment="1">
      <alignment vertical="center"/>
      <protection/>
    </xf>
    <xf numFmtId="0" fontId="66" fillId="0" borderId="0" xfId="151" applyFont="1" applyFill="1" applyAlignment="1">
      <alignment vertical="center"/>
      <protection/>
    </xf>
    <xf numFmtId="41" fontId="17" fillId="0" borderId="27" xfId="108" applyFont="1" applyFill="1" applyBorder="1" applyAlignment="1">
      <alignment horizontal="center" vertical="center" shrinkToFit="1"/>
    </xf>
    <xf numFmtId="41" fontId="17" fillId="0" borderId="0" xfId="108" applyFont="1" applyFill="1" applyBorder="1" applyAlignment="1">
      <alignment horizontal="center" vertical="center" shrinkToFit="1"/>
    </xf>
    <xf numFmtId="41" fontId="17" fillId="0" borderId="31" xfId="108" applyFont="1" applyFill="1" applyBorder="1" applyAlignment="1">
      <alignment horizontal="center" vertical="center" shrinkToFit="1"/>
    </xf>
    <xf numFmtId="41" fontId="8" fillId="0" borderId="0" xfId="108" applyFont="1" applyFill="1" applyBorder="1" applyAlignment="1">
      <alignment horizontal="center" vertical="center" shrinkToFit="1"/>
    </xf>
    <xf numFmtId="41" fontId="8" fillId="0" borderId="31" xfId="108" applyFont="1" applyFill="1" applyBorder="1" applyAlignment="1">
      <alignment horizontal="center" vertical="center" shrinkToFit="1"/>
    </xf>
    <xf numFmtId="41" fontId="30" fillId="0" borderId="28" xfId="108" applyFont="1" applyFill="1" applyBorder="1" applyAlignment="1">
      <alignment horizontal="center" vertical="center" shrinkToFit="1"/>
    </xf>
    <xf numFmtId="41" fontId="31" fillId="0" borderId="26" xfId="110" applyFont="1" applyFill="1" applyBorder="1" applyAlignment="1">
      <alignment horizontal="center" vertical="center" shrinkToFit="1"/>
    </xf>
    <xf numFmtId="41" fontId="31" fillId="0" borderId="26" xfId="110" applyFont="1" applyFill="1" applyBorder="1" applyAlignment="1">
      <alignment horizontal="right" vertical="center" wrapText="1" indent="1" shrinkToFit="1"/>
    </xf>
    <xf numFmtId="41" fontId="30" fillId="0" borderId="26" xfId="110" applyFont="1" applyFill="1" applyBorder="1" applyAlignment="1">
      <alignment horizontal="center" vertical="center" shrinkToFit="1"/>
    </xf>
    <xf numFmtId="41" fontId="31" fillId="0" borderId="32" xfId="11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68" fillId="0" borderId="0" xfId="141" applyFont="1" applyFill="1">
      <alignment vertical="center"/>
      <protection/>
    </xf>
    <xf numFmtId="0" fontId="18" fillId="0" borderId="0" xfId="141" applyFont="1" applyFill="1" applyAlignment="1">
      <alignment vertical="center"/>
      <protection/>
    </xf>
    <xf numFmtId="0" fontId="2" fillId="0" borderId="0" xfId="141" applyFont="1" applyFill="1">
      <alignment vertical="center"/>
      <protection/>
    </xf>
    <xf numFmtId="0" fontId="2" fillId="0" borderId="26" xfId="141" applyFont="1" applyFill="1" applyBorder="1" applyAlignment="1">
      <alignment vertical="center"/>
      <protection/>
    </xf>
    <xf numFmtId="0" fontId="18" fillId="0" borderId="0" xfId="141" applyFont="1" applyFill="1" applyAlignment="1">
      <alignment horizontal="right" vertical="center"/>
      <protection/>
    </xf>
    <xf numFmtId="0" fontId="8" fillId="0" borderId="29" xfId="141" applyFont="1" applyFill="1" applyBorder="1" applyAlignment="1">
      <alignment horizontal="center" vertical="center"/>
      <protection/>
    </xf>
    <xf numFmtId="0" fontId="0" fillId="0" borderId="0" xfId="141" applyFont="1" applyFill="1">
      <alignment vertical="center"/>
      <protection/>
    </xf>
    <xf numFmtId="0" fontId="8" fillId="0" borderId="23" xfId="141" applyFont="1" applyFill="1" applyBorder="1" applyAlignment="1">
      <alignment horizontal="center" vertical="center"/>
      <protection/>
    </xf>
    <xf numFmtId="0" fontId="31" fillId="0" borderId="22" xfId="141" applyFont="1" applyFill="1" applyBorder="1" applyAlignment="1">
      <alignment horizontal="center" vertical="center"/>
      <protection/>
    </xf>
    <xf numFmtId="0" fontId="31" fillId="0" borderId="28" xfId="141" applyFont="1" applyFill="1" applyBorder="1" applyAlignment="1">
      <alignment horizontal="center" vertical="center"/>
      <protection/>
    </xf>
    <xf numFmtId="0" fontId="72" fillId="0" borderId="0" xfId="141" applyFont="1" applyFill="1">
      <alignment vertical="center"/>
      <protection/>
    </xf>
    <xf numFmtId="0" fontId="2" fillId="0" borderId="0" xfId="152" applyFont="1" applyFill="1" applyAlignment="1">
      <alignment vertical="center"/>
      <protection/>
    </xf>
    <xf numFmtId="0" fontId="58" fillId="0" borderId="0" xfId="141" applyFont="1" applyFill="1">
      <alignment vertical="center"/>
      <protection/>
    </xf>
    <xf numFmtId="0" fontId="32" fillId="0" borderId="0" xfId="141" applyFont="1" applyFill="1" applyAlignment="1">
      <alignment vertical="center"/>
      <protection/>
    </xf>
    <xf numFmtId="0" fontId="53" fillId="0" borderId="0" xfId="141" applyFont="1" applyFill="1">
      <alignment vertical="center"/>
      <protection/>
    </xf>
    <xf numFmtId="0" fontId="2" fillId="0" borderId="0" xfId="0" applyFont="1" applyFill="1" applyAlignment="1">
      <alignment horizontal="right" vertical="center"/>
    </xf>
    <xf numFmtId="41" fontId="2" fillId="0" borderId="0" xfId="108" applyFont="1" applyFill="1" applyAlignment="1">
      <alignment vertical="center"/>
    </xf>
    <xf numFmtId="177" fontId="8" fillId="0" borderId="27" xfId="0" applyNumberFormat="1" applyFont="1" applyFill="1" applyBorder="1" applyAlignment="1">
      <alignment horizontal="center" vertical="center"/>
    </xf>
    <xf numFmtId="182" fontId="17" fillId="0" borderId="31" xfId="0" applyNumberFormat="1" applyFont="1" applyFill="1" applyBorder="1" applyAlignment="1">
      <alignment horizontal="center" vertical="center" shrinkToFit="1"/>
    </xf>
    <xf numFmtId="182" fontId="8" fillId="0" borderId="31" xfId="0" applyNumberFormat="1" applyFont="1" applyFill="1" applyBorder="1" applyAlignment="1">
      <alignment horizontal="center" vertical="center" shrinkToFit="1"/>
    </xf>
    <xf numFmtId="177" fontId="31" fillId="0" borderId="28" xfId="0" applyNumberFormat="1" applyFont="1" applyFill="1" applyBorder="1" applyAlignment="1">
      <alignment horizontal="center" vertical="center"/>
    </xf>
    <xf numFmtId="177" fontId="31" fillId="0" borderId="26" xfId="0" applyNumberFormat="1" applyFont="1" applyFill="1" applyBorder="1" applyAlignment="1">
      <alignment horizontal="center" vertical="center"/>
    </xf>
    <xf numFmtId="182" fontId="30" fillId="0" borderId="26" xfId="141" applyNumberFormat="1" applyFont="1" applyFill="1" applyBorder="1" applyAlignment="1">
      <alignment horizontal="center" vertical="center" wrapText="1" shrinkToFit="1"/>
      <protection/>
    </xf>
    <xf numFmtId="178" fontId="30" fillId="0" borderId="26" xfId="141" applyNumberFormat="1" applyFont="1" applyFill="1" applyBorder="1" applyAlignment="1">
      <alignment horizontal="center" vertical="center" wrapText="1" shrinkToFit="1"/>
      <protection/>
    </xf>
    <xf numFmtId="178" fontId="30" fillId="0" borderId="32" xfId="141" applyNumberFormat="1" applyFont="1" applyFill="1" applyBorder="1" applyAlignment="1">
      <alignment horizontal="center" vertical="center" wrapText="1" shrinkToFit="1"/>
      <protection/>
    </xf>
    <xf numFmtId="0" fontId="2" fillId="0" borderId="25" xfId="0" applyFont="1" applyFill="1" applyBorder="1" applyAlignment="1" quotePrefix="1">
      <alignment vertical="center"/>
    </xf>
    <xf numFmtId="0" fontId="18" fillId="0" borderId="25" xfId="0" applyFont="1" applyFill="1" applyBorder="1" applyAlignment="1">
      <alignment vertical="center"/>
    </xf>
    <xf numFmtId="0" fontId="2" fillId="0" borderId="0" xfId="152" applyFont="1" applyFill="1" applyAlignment="1">
      <alignment horizontal="left"/>
      <protection/>
    </xf>
    <xf numFmtId="0" fontId="2" fillId="0" borderId="0" xfId="152" applyFont="1" applyFill="1" applyAlignment="1">
      <alignment/>
      <protection/>
    </xf>
    <xf numFmtId="0" fontId="32" fillId="0" borderId="0" xfId="0" applyFont="1" applyFill="1" applyAlignment="1">
      <alignment horizontal="right"/>
    </xf>
    <xf numFmtId="0" fontId="18" fillId="0" borderId="85" xfId="0" applyFont="1" applyFill="1" applyBorder="1" applyAlignment="1">
      <alignment horizontal="center" wrapText="1"/>
    </xf>
    <xf numFmtId="0" fontId="18" fillId="0" borderId="86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horizont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200" fontId="8" fillId="0" borderId="0" xfId="0" applyNumberFormat="1" applyFont="1" applyFill="1" applyBorder="1" applyAlignment="1">
      <alignment horizontal="center" vertical="center" wrapText="1"/>
    </xf>
    <xf numFmtId="200" fontId="17" fillId="0" borderId="0" xfId="0" applyNumberFormat="1" applyFont="1" applyFill="1" applyBorder="1" applyAlignment="1">
      <alignment horizontal="center" vertical="center"/>
    </xf>
    <xf numFmtId="200" fontId="17" fillId="0" borderId="0" xfId="0" applyNumberFormat="1" applyFont="1" applyFill="1" applyBorder="1" applyAlignment="1">
      <alignment horizontal="center" vertical="center" shrinkToFit="1"/>
    </xf>
    <xf numFmtId="0" fontId="17" fillId="0" borderId="27" xfId="0" applyNumberFormat="1" applyFont="1" applyFill="1" applyBorder="1" applyAlignment="1">
      <alignment horizontal="center" vertical="center" shrinkToFit="1"/>
    </xf>
    <xf numFmtId="0" fontId="31" fillId="0" borderId="32" xfId="0" applyFont="1" applyFill="1" applyBorder="1" applyAlignment="1">
      <alignment horizontal="center" vertical="center" wrapText="1"/>
    </xf>
    <xf numFmtId="200" fontId="31" fillId="0" borderId="28" xfId="0" applyNumberFormat="1" applyFont="1" applyFill="1" applyBorder="1" applyAlignment="1">
      <alignment horizontal="center" vertical="center" wrapText="1"/>
    </xf>
    <xf numFmtId="185" fontId="31" fillId="0" borderId="26" xfId="0" applyNumberFormat="1" applyFont="1" applyFill="1" applyBorder="1" applyAlignment="1">
      <alignment horizontal="center" vertical="center" wrapText="1" shrinkToFit="1"/>
    </xf>
    <xf numFmtId="0" fontId="31" fillId="0" borderId="26" xfId="0" applyFont="1" applyFill="1" applyBorder="1" applyAlignment="1">
      <alignment horizontal="center" vertical="center" wrapText="1"/>
    </xf>
    <xf numFmtId="185" fontId="31" fillId="0" borderId="32" xfId="0" applyNumberFormat="1" applyFont="1" applyFill="1" applyBorder="1" applyAlignment="1">
      <alignment horizontal="center" vertical="center" wrapText="1" shrinkToFit="1"/>
    </xf>
    <xf numFmtId="0" fontId="30" fillId="0" borderId="28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82" fontId="17" fillId="0" borderId="0" xfId="0" applyNumberFormat="1" applyFont="1" applyFill="1" applyAlignment="1">
      <alignment horizontal="center" vertical="center" shrinkToFit="1"/>
    </xf>
    <xf numFmtId="178" fontId="31" fillId="0" borderId="26" xfId="0" applyNumberFormat="1" applyFont="1" applyFill="1" applyBorder="1" applyAlignment="1">
      <alignment horizontal="center" vertical="center" wrapText="1" shrinkToFit="1"/>
    </xf>
    <xf numFmtId="199" fontId="31" fillId="0" borderId="26" xfId="0" applyNumberFormat="1" applyFont="1" applyFill="1" applyBorder="1" applyAlignment="1">
      <alignment horizontal="center" vertical="center" wrapText="1" shrinkToFit="1"/>
    </xf>
    <xf numFmtId="183" fontId="31" fillId="0" borderId="0" xfId="0" applyNumberFormat="1" applyFont="1" applyFill="1" applyBorder="1" applyAlignment="1">
      <alignment horizontal="center" vertical="center" shrinkToFit="1"/>
    </xf>
    <xf numFmtId="189" fontId="17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178" fontId="17" fillId="0" borderId="0" xfId="0" applyNumberFormat="1" applyFont="1" applyFill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wrapText="1" shrinkToFit="1"/>
    </xf>
    <xf numFmtId="224" fontId="31" fillId="0" borderId="0" xfId="0" applyNumberFormat="1" applyFont="1" applyFill="1" applyBorder="1" applyAlignment="1">
      <alignment horizontal="center" vertical="center" wrapText="1" shrinkToFit="1"/>
    </xf>
    <xf numFmtId="239" fontId="31" fillId="0" borderId="0" xfId="0" applyNumberFormat="1" applyFont="1" applyFill="1" applyBorder="1" applyAlignment="1">
      <alignment horizontal="center" vertical="center" wrapText="1" shrinkToFit="1"/>
    </xf>
    <xf numFmtId="239" fontId="31" fillId="0" borderId="26" xfId="0" applyNumberFormat="1" applyFont="1" applyFill="1" applyBorder="1" applyAlignment="1">
      <alignment horizontal="center" vertical="center" wrapText="1" shrinkToFit="1"/>
    </xf>
    <xf numFmtId="177" fontId="31" fillId="0" borderId="0" xfId="0" applyNumberFormat="1" applyFont="1" applyFill="1" applyBorder="1" applyAlignment="1">
      <alignment horizontal="center" vertical="center" wrapText="1" shrinkToFit="1"/>
    </xf>
    <xf numFmtId="199" fontId="31" fillId="0" borderId="0" xfId="0" applyNumberFormat="1" applyFont="1" applyFill="1" applyBorder="1" applyAlignment="1">
      <alignment horizontal="center" vertical="center" wrapText="1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8" fillId="0" borderId="26" xfId="0" applyFont="1" applyFill="1" applyBorder="1" applyAlignment="1" quotePrefix="1">
      <alignment horizontal="left" vertical="center"/>
    </xf>
    <xf numFmtId="182" fontId="30" fillId="0" borderId="26" xfId="0" applyNumberFormat="1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 quotePrefix="1">
      <alignment horizontal="center" vertical="center" shrinkToFit="1"/>
    </xf>
    <xf numFmtId="0" fontId="18" fillId="0" borderId="0" xfId="0" applyFont="1" applyFill="1" applyAlignment="1">
      <alignment vertical="center"/>
    </xf>
    <xf numFmtId="0" fontId="7" fillId="0" borderId="0" xfId="151" applyFont="1" applyFill="1" applyAlignment="1">
      <alignment horizontal="center" vertical="center"/>
      <protection/>
    </xf>
    <xf numFmtId="0" fontId="8" fillId="0" borderId="29" xfId="151" applyFont="1" applyFill="1" applyBorder="1" applyAlignment="1" quotePrefix="1">
      <alignment horizontal="center" vertical="center"/>
      <protection/>
    </xf>
    <xf numFmtId="0" fontId="8" fillId="0" borderId="2" xfId="151" applyFont="1" applyFill="1" applyBorder="1" applyAlignment="1">
      <alignment horizontal="center" vertical="center"/>
      <protection/>
    </xf>
    <xf numFmtId="0" fontId="8" fillId="0" borderId="30" xfId="151" applyFont="1" applyFill="1" applyBorder="1" applyAlignment="1">
      <alignment horizontal="center" vertical="center"/>
      <protection/>
    </xf>
    <xf numFmtId="0" fontId="8" fillId="0" borderId="29" xfId="151" applyFont="1" applyFill="1" applyBorder="1" applyAlignment="1">
      <alignment horizontal="center" vertical="center"/>
      <protection/>
    </xf>
    <xf numFmtId="0" fontId="8" fillId="0" borderId="25" xfId="151" applyFont="1" applyFill="1" applyBorder="1" applyAlignment="1">
      <alignment horizontal="center" vertical="center"/>
      <protection/>
    </xf>
    <xf numFmtId="0" fontId="8" fillId="0" borderId="33" xfId="151" applyFont="1" applyFill="1" applyBorder="1" applyAlignment="1">
      <alignment horizontal="center" vertical="center"/>
      <protection/>
    </xf>
    <xf numFmtId="0" fontId="8" fillId="0" borderId="25" xfId="151" applyFont="1" applyFill="1" applyBorder="1" applyAlignment="1">
      <alignment horizontal="center" vertical="center" shrinkToFit="1"/>
      <protection/>
    </xf>
    <xf numFmtId="0" fontId="8" fillId="0" borderId="33" xfId="151" applyFont="1" applyFill="1" applyBorder="1" applyAlignment="1">
      <alignment horizontal="center" vertical="center" shrinkToFit="1"/>
      <protection/>
    </xf>
    <xf numFmtId="0" fontId="8" fillId="0" borderId="27" xfId="151" applyFont="1" applyFill="1" applyBorder="1" applyAlignment="1">
      <alignment horizontal="center" vertical="center"/>
      <protection/>
    </xf>
    <xf numFmtId="0" fontId="8" fillId="0" borderId="28" xfId="151" applyFont="1" applyFill="1" applyBorder="1" applyAlignment="1">
      <alignment horizontal="center" vertical="center"/>
      <protection/>
    </xf>
    <xf numFmtId="0" fontId="15" fillId="0" borderId="33" xfId="151" applyFont="1" applyFill="1" applyBorder="1" applyAlignment="1">
      <alignment horizontal="center" vertical="center"/>
      <protection/>
    </xf>
    <xf numFmtId="0" fontId="8" fillId="0" borderId="31" xfId="151" applyFont="1" applyFill="1" applyBorder="1" applyAlignment="1">
      <alignment horizontal="center" vertical="center"/>
      <protection/>
    </xf>
    <xf numFmtId="0" fontId="8" fillId="0" borderId="32" xfId="15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 quotePrefix="1">
      <alignment horizontal="center" vertical="center" shrinkToFit="1"/>
    </xf>
    <xf numFmtId="0" fontId="8" fillId="0" borderId="2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 quotePrefix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67" fillId="0" borderId="0" xfId="141" applyFont="1" applyFill="1" applyAlignment="1">
      <alignment horizontal="center" vertical="center"/>
      <protection/>
    </xf>
    <xf numFmtId="0" fontId="8" fillId="0" borderId="29" xfId="141" applyFont="1" applyFill="1" applyBorder="1" applyAlignment="1">
      <alignment horizontal="center" vertical="center"/>
      <protection/>
    </xf>
    <xf numFmtId="0" fontId="8" fillId="0" borderId="27" xfId="141" applyFont="1" applyFill="1" applyBorder="1" applyAlignment="1">
      <alignment horizontal="center" vertical="center"/>
      <protection/>
    </xf>
    <xf numFmtId="0" fontId="8" fillId="0" borderId="28" xfId="141" applyFont="1" applyFill="1" applyBorder="1" applyAlignment="1">
      <alignment horizontal="center" vertical="center"/>
      <protection/>
    </xf>
    <xf numFmtId="178" fontId="31" fillId="0" borderId="26" xfId="141" applyNumberFormat="1" applyFont="1" applyFill="1" applyBorder="1" applyAlignment="1">
      <alignment horizontal="center" vertical="center"/>
      <protection/>
    </xf>
    <xf numFmtId="0" fontId="8" fillId="0" borderId="2" xfId="141" applyFont="1" applyFill="1" applyBorder="1" applyAlignment="1">
      <alignment horizontal="center" vertical="center" wrapText="1"/>
      <protection/>
    </xf>
    <xf numFmtId="0" fontId="8" fillId="0" borderId="29" xfId="141" applyFont="1" applyFill="1" applyBorder="1" applyAlignment="1">
      <alignment horizontal="center" vertical="center" wrapText="1"/>
      <protection/>
    </xf>
    <xf numFmtId="0" fontId="8" fillId="0" borderId="25" xfId="141" applyFont="1" applyFill="1" applyBorder="1" applyAlignment="1">
      <alignment horizontal="center" vertical="center" wrapText="1"/>
      <protection/>
    </xf>
    <xf numFmtId="0" fontId="8" fillId="0" borderId="33" xfId="141" applyFont="1" applyFill="1" applyBorder="1" applyAlignment="1">
      <alignment horizontal="center" vertical="center" wrapText="1"/>
      <protection/>
    </xf>
    <xf numFmtId="0" fontId="8" fillId="0" borderId="27" xfId="141" applyFont="1" applyFill="1" applyBorder="1" applyAlignment="1">
      <alignment horizontal="center" vertical="center" wrapText="1"/>
      <protection/>
    </xf>
    <xf numFmtId="0" fontId="8" fillId="0" borderId="0" xfId="141" applyFont="1" applyFill="1" applyBorder="1" applyAlignment="1">
      <alignment horizontal="center" vertical="center" wrapText="1"/>
      <protection/>
    </xf>
    <xf numFmtId="0" fontId="8" fillId="0" borderId="31" xfId="141" applyFont="1" applyFill="1" applyBorder="1" applyAlignment="1">
      <alignment horizontal="center" vertical="center" wrapText="1"/>
      <protection/>
    </xf>
    <xf numFmtId="0" fontId="8" fillId="0" borderId="28" xfId="141" applyFont="1" applyFill="1" applyBorder="1" applyAlignment="1">
      <alignment horizontal="center" vertical="center" wrapText="1"/>
      <protection/>
    </xf>
    <xf numFmtId="0" fontId="8" fillId="0" borderId="26" xfId="141" applyFont="1" applyFill="1" applyBorder="1" applyAlignment="1">
      <alignment horizontal="center" vertical="center" wrapText="1"/>
      <protection/>
    </xf>
    <xf numFmtId="0" fontId="8" fillId="0" borderId="32" xfId="141" applyFont="1" applyFill="1" applyBorder="1" applyAlignment="1">
      <alignment horizontal="center" vertical="center" wrapText="1"/>
      <protection/>
    </xf>
    <xf numFmtId="0" fontId="8" fillId="0" borderId="23" xfId="141" applyFont="1" applyFill="1" applyBorder="1" applyAlignment="1">
      <alignment horizontal="center" vertical="center" wrapText="1"/>
      <protection/>
    </xf>
    <xf numFmtId="0" fontId="8" fillId="0" borderId="23" xfId="141" applyFont="1" applyFill="1" applyBorder="1" applyAlignment="1">
      <alignment horizontal="center" vertical="center"/>
      <protection/>
    </xf>
    <xf numFmtId="0" fontId="8" fillId="0" borderId="18" xfId="141" applyFont="1" applyFill="1" applyBorder="1" applyAlignment="1">
      <alignment horizontal="center" vertical="center"/>
      <protection/>
    </xf>
    <xf numFmtId="0" fontId="8" fillId="0" borderId="22" xfId="141" applyFont="1" applyFill="1" applyBorder="1" applyAlignment="1">
      <alignment horizontal="center" vertical="center"/>
      <protection/>
    </xf>
    <xf numFmtId="178" fontId="31" fillId="0" borderId="32" xfId="141" applyNumberFormat="1" applyFont="1" applyFill="1" applyBorder="1" applyAlignment="1">
      <alignment horizontal="center" vertical="center"/>
      <protection/>
    </xf>
    <xf numFmtId="0" fontId="8" fillId="0" borderId="3" xfId="141" applyFont="1" applyFill="1" applyBorder="1" applyAlignment="1">
      <alignment horizontal="center" vertical="center"/>
      <protection/>
    </xf>
    <xf numFmtId="178" fontId="8" fillId="0" borderId="25" xfId="141" applyNumberFormat="1" applyFont="1" applyFill="1" applyBorder="1" applyAlignment="1">
      <alignment horizontal="center" vertical="center"/>
      <protection/>
    </xf>
    <xf numFmtId="178" fontId="8" fillId="0" borderId="25" xfId="141" applyNumberFormat="1" applyFont="1" applyFill="1" applyBorder="1" applyAlignment="1">
      <alignment horizontal="center" vertical="center" wrapText="1"/>
      <protection/>
    </xf>
    <xf numFmtId="178" fontId="8" fillId="0" borderId="33" xfId="141" applyNumberFormat="1" applyFont="1" applyFill="1" applyBorder="1" applyAlignment="1">
      <alignment horizontal="center" vertical="center" wrapText="1"/>
      <protection/>
    </xf>
    <xf numFmtId="178" fontId="31" fillId="0" borderId="28" xfId="141" applyNumberFormat="1" applyFont="1" applyFill="1" applyBorder="1" applyAlignment="1">
      <alignment horizontal="center" vertical="center"/>
      <protection/>
    </xf>
    <xf numFmtId="178" fontId="8" fillId="0" borderId="29" xfId="141" applyNumberFormat="1" applyFont="1" applyFill="1" applyBorder="1" applyAlignment="1">
      <alignment horizontal="center" vertical="center" wrapText="1"/>
      <protection/>
    </xf>
    <xf numFmtId="0" fontId="69" fillId="0" borderId="26" xfId="141" applyFont="1" applyFill="1" applyBorder="1" applyAlignment="1">
      <alignment horizontal="right" vertical="center"/>
      <protection/>
    </xf>
    <xf numFmtId="0" fontId="8" fillId="0" borderId="3" xfId="141" applyFont="1" applyFill="1" applyBorder="1" applyAlignment="1">
      <alignment horizontal="center" vertical="center" wrapText="1"/>
      <protection/>
    </xf>
    <xf numFmtId="0" fontId="7" fillId="0" borderId="0" xfId="141" applyFont="1" applyFill="1" applyAlignment="1">
      <alignment horizontal="center" vertical="center"/>
      <protection/>
    </xf>
    <xf numFmtId="237" fontId="31" fillId="0" borderId="26" xfId="141" applyNumberFormat="1" applyFont="1" applyFill="1" applyBorder="1" applyAlignment="1">
      <alignment horizontal="center" vertical="center"/>
      <protection/>
    </xf>
    <xf numFmtId="178" fontId="8" fillId="0" borderId="33" xfId="141" applyNumberFormat="1" applyFont="1" applyFill="1" applyBorder="1" applyAlignment="1">
      <alignment horizontal="center" vertical="center"/>
      <protection/>
    </xf>
    <xf numFmtId="237" fontId="8" fillId="0" borderId="25" xfId="141" applyNumberFormat="1" applyFont="1" applyFill="1" applyBorder="1" applyAlignment="1">
      <alignment horizontal="center" vertical="center" wrapText="1"/>
      <protection/>
    </xf>
    <xf numFmtId="237" fontId="8" fillId="0" borderId="25" xfId="141" applyNumberFormat="1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0" fontId="8" fillId="0" borderId="29" xfId="0" applyFont="1" applyFill="1" applyBorder="1" applyAlignment="1" quotePrefix="1">
      <alignment horizontal="center" vertical="center"/>
    </xf>
    <xf numFmtId="0" fontId="8" fillId="0" borderId="33" xfId="0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9" fontId="31" fillId="0" borderId="2" xfId="101" applyNumberFormat="1" applyFont="1" applyFill="1" applyBorder="1" applyAlignment="1">
      <alignment horizontal="center" vertical="center"/>
    </xf>
    <xf numFmtId="9" fontId="31" fillId="0" borderId="30" xfId="10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8" fillId="0" borderId="2" xfId="101" applyNumberFormat="1" applyFont="1" applyFill="1" applyBorder="1" applyAlignment="1">
      <alignment horizontal="center" vertical="center"/>
    </xf>
    <xf numFmtId="9" fontId="8" fillId="0" borderId="30" xfId="101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44" xfId="0" applyFont="1" applyFill="1" applyBorder="1" applyAlignment="1">
      <alignment horizontal="center" vertical="center" shrinkToFit="1"/>
    </xf>
    <xf numFmtId="0" fontId="31" fillId="0" borderId="43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6" fillId="0" borderId="43" xfId="0" applyFont="1" applyFill="1" applyBorder="1" applyAlignment="1">
      <alignment horizontal="center" vertical="center" shrinkToFit="1"/>
    </xf>
    <xf numFmtId="0" fontId="56" fillId="0" borderId="36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9" fontId="31" fillId="0" borderId="28" xfId="101" applyNumberFormat="1" applyFont="1" applyFill="1" applyBorder="1" applyAlignment="1">
      <alignment horizontal="center" vertical="center"/>
    </xf>
    <xf numFmtId="9" fontId="31" fillId="0" borderId="26" xfId="101" applyNumberFormat="1" applyFont="1" applyFill="1" applyBorder="1" applyAlignment="1">
      <alignment horizontal="center" vertical="center"/>
    </xf>
    <xf numFmtId="9" fontId="31" fillId="0" borderId="32" xfId="101" applyNumberFormat="1" applyFont="1" applyFill="1" applyBorder="1" applyAlignment="1">
      <alignment horizontal="center" vertical="center"/>
    </xf>
    <xf numFmtId="9" fontId="31" fillId="0" borderId="34" xfId="101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 quotePrefix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right" vertical="center" wrapText="1" shrinkToFit="1"/>
    </xf>
    <xf numFmtId="0" fontId="73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 quotePrefix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 quotePrefix="1">
      <alignment horizontal="center" vertical="center" wrapText="1" shrinkToFit="1"/>
    </xf>
    <xf numFmtId="0" fontId="90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 shrinkToFi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9" xfId="0" applyNumberFormat="1" applyFont="1" applyFill="1" applyBorder="1" applyAlignment="1">
      <alignment horizontal="center" vertical="center" wrapText="1" shrinkToFit="1"/>
    </xf>
    <xf numFmtId="0" fontId="8" fillId="0" borderId="27" xfId="0" applyNumberFormat="1" applyFont="1" applyFill="1" applyBorder="1" applyAlignment="1">
      <alignment horizontal="center" vertical="center" wrapText="1" shrinkToFit="1"/>
    </xf>
    <xf numFmtId="0" fontId="8" fillId="0" borderId="28" xfId="0" applyNumberFormat="1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26" xfId="0" applyFont="1" applyFill="1" applyBorder="1" applyAlignment="1" quotePrefix="1">
      <alignment horizontal="right" vertical="center" shrinkToFit="1"/>
    </xf>
    <xf numFmtId="0" fontId="8" fillId="0" borderId="26" xfId="0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2" fillId="0" borderId="0" xfId="0" applyFont="1" applyFill="1" applyAlignment="1" quotePrefix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2" fillId="0" borderId="29" xfId="0" applyFont="1" applyFill="1" applyBorder="1" applyAlignment="1" quotePrefix="1">
      <alignment horizontal="center" vertical="center" shrinkToFit="1"/>
    </xf>
    <xf numFmtId="0" fontId="2" fillId="0" borderId="9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center" vertical="center" wrapText="1"/>
    </xf>
    <xf numFmtId="0" fontId="18" fillId="0" borderId="97" xfId="0" applyFont="1" applyFill="1" applyBorder="1" applyAlignment="1">
      <alignment horizontal="center" vertical="center" wrapText="1"/>
    </xf>
    <xf numFmtId="0" fontId="32" fillId="0" borderId="9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 vertical="center" shrinkToFit="1"/>
    </xf>
    <xf numFmtId="0" fontId="2" fillId="16" borderId="25" xfId="0" applyFont="1" applyFill="1" applyBorder="1" applyAlignment="1">
      <alignment horizontal="center" vertical="center" shrinkToFit="1"/>
    </xf>
    <xf numFmtId="0" fontId="2" fillId="16" borderId="33" xfId="0" applyFont="1" applyFill="1" applyBorder="1" applyAlignment="1">
      <alignment horizontal="center" vertical="center" shrinkToFit="1"/>
    </xf>
    <xf numFmtId="0" fontId="2" fillId="16" borderId="29" xfId="0" applyFont="1" applyFill="1" applyBorder="1" applyAlignment="1">
      <alignment horizontal="center" vertical="center" wrapText="1" shrinkToFit="1"/>
    </xf>
    <xf numFmtId="0" fontId="2" fillId="16" borderId="27" xfId="0" applyFont="1" applyFill="1" applyBorder="1" applyAlignment="1">
      <alignment horizontal="center" vertical="center" wrapText="1" shrinkToFit="1"/>
    </xf>
    <xf numFmtId="0" fontId="2" fillId="16" borderId="28" xfId="0" applyFont="1" applyFill="1" applyBorder="1" applyAlignment="1">
      <alignment horizontal="center" vertical="center" wrapText="1" shrinkToFit="1"/>
    </xf>
    <xf numFmtId="0" fontId="2" fillId="16" borderId="34" xfId="0" applyFont="1" applyFill="1" applyBorder="1" applyAlignment="1">
      <alignment horizontal="center" vertical="center" wrapText="1" shrinkToFit="1"/>
    </xf>
    <xf numFmtId="0" fontId="2" fillId="16" borderId="30" xfId="0" applyFont="1" applyFill="1" applyBorder="1" applyAlignment="1">
      <alignment horizontal="center" vertical="center" wrapText="1" shrinkToFit="1"/>
    </xf>
    <xf numFmtId="0" fontId="2" fillId="16" borderId="2" xfId="0" applyFont="1" applyFill="1" applyBorder="1" applyAlignment="1">
      <alignment horizontal="center" vertical="center" wrapText="1" shrinkToFit="1"/>
    </xf>
    <xf numFmtId="0" fontId="53" fillId="16" borderId="23" xfId="0" applyFont="1" applyFill="1" applyBorder="1" applyAlignment="1">
      <alignment horizontal="center" wrapText="1"/>
    </xf>
    <xf numFmtId="0" fontId="53" fillId="16" borderId="18" xfId="0" applyFont="1" applyFill="1" applyBorder="1" applyAlignment="1">
      <alignment horizontal="center" wrapText="1"/>
    </xf>
    <xf numFmtId="0" fontId="8" fillId="16" borderId="0" xfId="0" applyFont="1" applyFill="1" applyAlignment="1">
      <alignment horizontal="left" vertical="center"/>
    </xf>
    <xf numFmtId="0" fontId="8" fillId="16" borderId="34" xfId="0" applyFont="1" applyFill="1" applyBorder="1" applyAlignment="1" quotePrefix="1">
      <alignment horizontal="center" vertical="center" shrinkToFit="1"/>
    </xf>
    <xf numFmtId="0" fontId="8" fillId="16" borderId="2" xfId="0" applyFont="1" applyFill="1" applyBorder="1" applyAlignment="1" quotePrefix="1">
      <alignment horizontal="center" vertical="center" shrinkToFit="1"/>
    </xf>
    <xf numFmtId="0" fontId="8" fillId="16" borderId="30" xfId="0" applyFont="1" applyFill="1" applyBorder="1" applyAlignment="1" quotePrefix="1">
      <alignment horizontal="center" vertical="center" shrinkToFit="1"/>
    </xf>
    <xf numFmtId="0" fontId="2" fillId="16" borderId="34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16" borderId="29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top" wrapText="1" shrinkToFit="1"/>
    </xf>
    <xf numFmtId="0" fontId="2" fillId="16" borderId="18" xfId="0" applyFont="1" applyFill="1" applyBorder="1" applyAlignment="1">
      <alignment horizontal="center" vertical="top" shrinkToFit="1"/>
    </xf>
    <xf numFmtId="0" fontId="2" fillId="16" borderId="22" xfId="0" applyFont="1" applyFill="1" applyBorder="1" applyAlignment="1">
      <alignment horizontal="center" vertical="top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vertical="center" shrinkToFit="1"/>
    </xf>
    <xf numFmtId="0" fontId="61" fillId="0" borderId="0" xfId="0" applyFont="1" applyFill="1" applyAlignment="1">
      <alignment horizontal="center" vertical="center"/>
    </xf>
    <xf numFmtId="0" fontId="8" fillId="16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 quotePrefix="1">
      <alignment horizontal="center" vertical="center" shrinkToFit="1"/>
    </xf>
    <xf numFmtId="0" fontId="2" fillId="0" borderId="26" xfId="0" applyFont="1" applyFill="1" applyBorder="1" applyAlignment="1" quotePrefix="1">
      <alignment horizontal="center" vertical="center" shrinkToFit="1"/>
    </xf>
    <xf numFmtId="0" fontId="2" fillId="0" borderId="32" xfId="0" applyFont="1" applyFill="1" applyBorder="1" applyAlignment="1" quotePrefix="1">
      <alignment horizontal="center" vertical="center" shrinkToFit="1"/>
    </xf>
    <xf numFmtId="0" fontId="8" fillId="0" borderId="26" xfId="0" applyFont="1" applyFill="1" applyBorder="1" applyAlignment="1" quotePrefix="1">
      <alignment horizontal="lef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 quotePrefix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 quotePrefix="1">
      <alignment horizontal="center" vertical="center" shrinkToFit="1"/>
    </xf>
    <xf numFmtId="0" fontId="8" fillId="0" borderId="27" xfId="140" applyFont="1" applyFill="1" applyBorder="1" applyAlignment="1">
      <alignment vertical="center"/>
      <protection/>
    </xf>
    <xf numFmtId="0" fontId="8" fillId="0" borderId="28" xfId="140" applyFont="1" applyFill="1" applyBorder="1" applyAlignment="1">
      <alignment vertical="center"/>
      <protection/>
    </xf>
    <xf numFmtId="0" fontId="8" fillId="0" borderId="29" xfId="140" applyFont="1" applyFill="1" applyBorder="1" applyAlignment="1">
      <alignment horizontal="center" vertical="center" wrapText="1"/>
      <protection/>
    </xf>
    <xf numFmtId="0" fontId="8" fillId="0" borderId="28" xfId="140" applyFont="1" applyFill="1" applyBorder="1" applyAlignment="1">
      <alignment horizontal="center" vertical="center"/>
      <protection/>
    </xf>
    <xf numFmtId="0" fontId="67" fillId="0" borderId="0" xfId="140" applyFont="1" applyFill="1" applyAlignment="1">
      <alignment horizontal="center" vertical="center"/>
      <protection/>
    </xf>
    <xf numFmtId="0" fontId="8" fillId="0" borderId="33" xfId="140" applyFont="1" applyFill="1" applyBorder="1" applyAlignment="1">
      <alignment horizontal="center" vertical="center"/>
      <protection/>
    </xf>
    <xf numFmtId="0" fontId="8" fillId="0" borderId="31" xfId="140" applyFont="1" applyFill="1" applyBorder="1" applyAlignment="1">
      <alignment horizontal="center" vertical="center"/>
      <protection/>
    </xf>
    <xf numFmtId="0" fontId="8" fillId="0" borderId="32" xfId="140" applyFont="1" applyFill="1" applyBorder="1" applyAlignment="1">
      <alignment horizontal="center" vertical="center"/>
      <protection/>
    </xf>
    <xf numFmtId="0" fontId="8" fillId="0" borderId="34" xfId="140" applyFont="1" applyFill="1" applyBorder="1" applyAlignment="1">
      <alignment horizontal="center" vertical="center"/>
      <protection/>
    </xf>
    <xf numFmtId="0" fontId="8" fillId="0" borderId="2" xfId="140" applyFont="1" applyFill="1" applyBorder="1" applyAlignment="1">
      <alignment horizontal="center" vertical="center"/>
      <protection/>
    </xf>
    <xf numFmtId="0" fontId="8" fillId="0" borderId="29" xfId="140" applyFont="1" applyFill="1" applyBorder="1" applyAlignment="1">
      <alignment horizontal="center" vertical="center" shrinkToFit="1"/>
      <protection/>
    </xf>
    <xf numFmtId="0" fontId="8" fillId="0" borderId="27" xfId="140" applyFont="1" applyFill="1" applyBorder="1" applyAlignment="1">
      <alignment horizontal="center" vertical="center" shrinkToFit="1"/>
      <protection/>
    </xf>
    <xf numFmtId="0" fontId="8" fillId="0" borderId="28" xfId="140" applyFont="1" applyFill="1" applyBorder="1" applyAlignment="1">
      <alignment horizontal="center" vertical="center" shrinkToFit="1"/>
      <protection/>
    </xf>
    <xf numFmtId="0" fontId="8" fillId="0" borderId="25" xfId="140" applyFont="1" applyFill="1" applyBorder="1" applyAlignment="1">
      <alignment horizontal="center" vertical="center"/>
      <protection/>
    </xf>
    <xf numFmtId="0" fontId="8" fillId="0" borderId="27" xfId="140" applyFont="1" applyFill="1" applyBorder="1" applyAlignment="1">
      <alignment horizontal="center" vertical="center"/>
      <protection/>
    </xf>
    <xf numFmtId="0" fontId="8" fillId="0" borderId="26" xfId="140" applyFont="1" applyFill="1" applyBorder="1" applyAlignment="1">
      <alignment horizontal="center" vertical="center"/>
      <protection/>
    </xf>
    <xf numFmtId="0" fontId="8" fillId="0" borderId="27" xfId="140" applyFont="1" applyFill="1" applyBorder="1" applyAlignment="1">
      <alignment horizontal="center" vertical="center" wrapText="1"/>
      <protection/>
    </xf>
    <xf numFmtId="0" fontId="8" fillId="0" borderId="28" xfId="140" applyFont="1" applyFill="1" applyBorder="1" applyAlignment="1">
      <alignment horizontal="center" vertical="center" wrapText="1"/>
      <protection/>
    </xf>
  </cellXfs>
  <cellStyles count="14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 3" xfId="110"/>
    <cellStyle name="쉼표 [0] 4" xfId="111"/>
    <cellStyle name="스타일 1" xfId="112"/>
    <cellStyle name="안건회계법인" xfId="113"/>
    <cellStyle name="연결된 셀" xfId="114"/>
    <cellStyle name="Followed Hyperlink" xfId="115"/>
    <cellStyle name="요약" xfId="116"/>
    <cellStyle name="입력" xfId="117"/>
    <cellStyle name="자리수" xfId="118"/>
    <cellStyle name="자리수0" xfId="119"/>
    <cellStyle name="작은제목" xfId="120"/>
    <cellStyle name="제목" xfId="121"/>
    <cellStyle name="제목 1" xfId="122"/>
    <cellStyle name="제목 2" xfId="123"/>
    <cellStyle name="제목 3" xfId="124"/>
    <cellStyle name="제목 4" xfId="125"/>
    <cellStyle name="좋음" xfId="126"/>
    <cellStyle name="출력" xfId="127"/>
    <cellStyle name="콤마 [0]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14" xfId="139"/>
    <cellStyle name="표준 15" xfId="140"/>
    <cellStyle name="표준 2" xfId="141"/>
    <cellStyle name="표준 3" xfId="142"/>
    <cellStyle name="표준 4" xfId="143"/>
    <cellStyle name="표준 5" xfId="144"/>
    <cellStyle name="표준 6" xfId="145"/>
    <cellStyle name="표준 7" xfId="146"/>
    <cellStyle name="표준 8" xfId="147"/>
    <cellStyle name="표준 9" xfId="148"/>
    <cellStyle name="표준_2007년 제주도통계연보(2006년 자료)" xfId="149"/>
    <cellStyle name="표준_kc-elec system check list" xfId="150"/>
    <cellStyle name="표준_교통행정과" xfId="151"/>
    <cellStyle name="표준_인구" xfId="152"/>
    <cellStyle name="Hyperlink" xfId="153"/>
    <cellStyle name="합산" xfId="154"/>
    <cellStyle name="화폐기호" xfId="155"/>
    <cellStyle name="화폐기호0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14"/>
  <sheetViews>
    <sheetView zoomScaleSheetLayoutView="70" zoomScalePageLayoutView="0" workbookViewId="0" topLeftCell="A1">
      <selection activeCell="A11" sqref="A11"/>
    </sheetView>
  </sheetViews>
  <sheetFormatPr defaultColWidth="7.10546875" defaultRowHeight="13.5"/>
  <cols>
    <col min="1" max="1" width="10.5546875" style="921" customWidth="1"/>
    <col min="2" max="2" width="6.99609375" style="921" customWidth="1"/>
    <col min="3" max="3" width="5.4453125" style="921" customWidth="1"/>
    <col min="4" max="5" width="5.99609375" style="921" customWidth="1"/>
    <col min="6" max="6" width="6.3359375" style="921" customWidth="1"/>
    <col min="7" max="7" width="5.3359375" style="921" customWidth="1"/>
    <col min="8" max="8" width="5.99609375" style="921" customWidth="1"/>
    <col min="9" max="9" width="5.88671875" style="921" customWidth="1"/>
    <col min="10" max="10" width="5.99609375" style="921" customWidth="1"/>
    <col min="11" max="11" width="5.4453125" style="921" customWidth="1"/>
    <col min="12" max="14" width="6.10546875" style="921" customWidth="1"/>
    <col min="15" max="15" width="5.3359375" style="921" customWidth="1"/>
    <col min="16" max="16" width="5.99609375" style="921" customWidth="1"/>
    <col min="17" max="17" width="5.88671875" style="921" customWidth="1"/>
    <col min="18" max="18" width="6.10546875" style="921" customWidth="1"/>
    <col min="19" max="19" width="5.3359375" style="921" customWidth="1"/>
    <col min="20" max="20" width="5.88671875" style="921" customWidth="1"/>
    <col min="21" max="21" width="5.99609375" style="921" customWidth="1"/>
    <col min="22" max="24" width="6.6640625" style="921" customWidth="1"/>
    <col min="25" max="25" width="11.5546875" style="921" customWidth="1"/>
    <col min="26" max="26" width="0.78125" style="921" hidden="1" customWidth="1"/>
    <col min="27" max="27" width="8.88671875" style="921" hidden="1" customWidth="1"/>
    <col min="28" max="30" width="8.3359375" style="921" customWidth="1"/>
    <col min="31" max="16384" width="7.10546875" style="921" customWidth="1"/>
  </cols>
  <sheetData>
    <row r="1" spans="1:25" ht="27" customHeight="1">
      <c r="A1" s="1050" t="s">
        <v>1379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</row>
    <row r="2" spans="1:26" ht="18" customHeight="1">
      <c r="A2" s="921" t="s">
        <v>1380</v>
      </c>
      <c r="F2" s="922"/>
      <c r="G2" s="922"/>
      <c r="H2" s="922"/>
      <c r="I2" s="922"/>
      <c r="Y2" s="923" t="s">
        <v>1381</v>
      </c>
      <c r="Z2" s="924"/>
    </row>
    <row r="3" spans="1:26" ht="23.25" customHeight="1">
      <c r="A3" s="1061" t="s">
        <v>1382</v>
      </c>
      <c r="B3" s="1051" t="s">
        <v>1383</v>
      </c>
      <c r="C3" s="1052"/>
      <c r="D3" s="1052"/>
      <c r="E3" s="1053"/>
      <c r="F3" s="1054" t="s">
        <v>1384</v>
      </c>
      <c r="G3" s="1055"/>
      <c r="H3" s="1055"/>
      <c r="I3" s="1056"/>
      <c r="J3" s="1055" t="s">
        <v>1385</v>
      </c>
      <c r="K3" s="1052"/>
      <c r="L3" s="1052"/>
      <c r="M3" s="1053"/>
      <c r="N3" s="1054" t="s">
        <v>1386</v>
      </c>
      <c r="O3" s="1052"/>
      <c r="P3" s="1052"/>
      <c r="Q3" s="1053"/>
      <c r="R3" s="1051" t="s">
        <v>1387</v>
      </c>
      <c r="S3" s="1052"/>
      <c r="T3" s="1052"/>
      <c r="U3" s="1053"/>
      <c r="V3" s="1057" t="s">
        <v>1388</v>
      </c>
      <c r="W3" s="1057"/>
      <c r="X3" s="1058"/>
      <c r="Y3" s="1054" t="s">
        <v>1389</v>
      </c>
      <c r="Z3" s="924"/>
    </row>
    <row r="4" spans="1:26" ht="21.75" customHeight="1">
      <c r="A4" s="1062"/>
      <c r="B4" s="926"/>
      <c r="C4" s="927" t="s">
        <v>1390</v>
      </c>
      <c r="D4" s="927" t="s">
        <v>1391</v>
      </c>
      <c r="E4" s="927" t="s">
        <v>1392</v>
      </c>
      <c r="F4" s="928"/>
      <c r="G4" s="927" t="s">
        <v>1390</v>
      </c>
      <c r="H4" s="927" t="s">
        <v>1391</v>
      </c>
      <c r="I4" s="927" t="s">
        <v>1392</v>
      </c>
      <c r="J4" s="926"/>
      <c r="K4" s="927" t="s">
        <v>1390</v>
      </c>
      <c r="L4" s="927" t="s">
        <v>1391</v>
      </c>
      <c r="M4" s="927" t="s">
        <v>1392</v>
      </c>
      <c r="N4" s="925"/>
      <c r="O4" s="927" t="s">
        <v>1390</v>
      </c>
      <c r="P4" s="927" t="s">
        <v>1391</v>
      </c>
      <c r="Q4" s="927" t="s">
        <v>1392</v>
      </c>
      <c r="R4" s="926"/>
      <c r="S4" s="927" t="s">
        <v>1390</v>
      </c>
      <c r="T4" s="927" t="s">
        <v>1391</v>
      </c>
      <c r="U4" s="927" t="s">
        <v>1392</v>
      </c>
      <c r="V4" s="926"/>
      <c r="W4" s="927" t="s">
        <v>1390</v>
      </c>
      <c r="X4" s="927" t="s">
        <v>1391</v>
      </c>
      <c r="Y4" s="1059"/>
      <c r="Z4" s="924"/>
    </row>
    <row r="5" spans="1:26" ht="21.75" customHeight="1">
      <c r="A5" s="1062"/>
      <c r="B5" s="929"/>
      <c r="C5" s="930" t="s">
        <v>1393</v>
      </c>
      <c r="D5" s="928"/>
      <c r="E5" s="931" t="s">
        <v>1394</v>
      </c>
      <c r="F5" s="932"/>
      <c r="G5" s="930" t="s">
        <v>1393</v>
      </c>
      <c r="H5" s="928"/>
      <c r="I5" s="931" t="s">
        <v>1394</v>
      </c>
      <c r="J5" s="933"/>
      <c r="K5" s="930" t="s">
        <v>1395</v>
      </c>
      <c r="L5" s="928"/>
      <c r="M5" s="931" t="s">
        <v>1394</v>
      </c>
      <c r="N5" s="933"/>
      <c r="O5" s="930" t="s">
        <v>1393</v>
      </c>
      <c r="P5" s="928"/>
      <c r="Q5" s="931" t="s">
        <v>1394</v>
      </c>
      <c r="R5" s="933"/>
      <c r="S5" s="930" t="s">
        <v>1393</v>
      </c>
      <c r="T5" s="928"/>
      <c r="U5" s="931" t="s">
        <v>1394</v>
      </c>
      <c r="V5" s="933"/>
      <c r="W5" s="930" t="s">
        <v>1393</v>
      </c>
      <c r="X5" s="928"/>
      <c r="Y5" s="1059"/>
      <c r="Z5" s="924"/>
    </row>
    <row r="6" spans="1:26" ht="21.75" customHeight="1">
      <c r="A6" s="1063"/>
      <c r="B6" s="934"/>
      <c r="C6" s="935" t="s">
        <v>1396</v>
      </c>
      <c r="D6" s="936" t="s">
        <v>1397</v>
      </c>
      <c r="E6" s="937" t="s">
        <v>1398</v>
      </c>
      <c r="F6" s="938"/>
      <c r="G6" s="935" t="s">
        <v>1396</v>
      </c>
      <c r="H6" s="936" t="s">
        <v>1397</v>
      </c>
      <c r="I6" s="937" t="s">
        <v>1398</v>
      </c>
      <c r="J6" s="939"/>
      <c r="K6" s="935" t="s">
        <v>1396</v>
      </c>
      <c r="L6" s="936" t="s">
        <v>1397</v>
      </c>
      <c r="M6" s="937" t="s">
        <v>1398</v>
      </c>
      <c r="N6" s="939"/>
      <c r="O6" s="935" t="s">
        <v>1396</v>
      </c>
      <c r="P6" s="936" t="s">
        <v>1397</v>
      </c>
      <c r="Q6" s="937" t="s">
        <v>1398</v>
      </c>
      <c r="R6" s="939"/>
      <c r="S6" s="935" t="s">
        <v>1396</v>
      </c>
      <c r="T6" s="936" t="s">
        <v>1397</v>
      </c>
      <c r="U6" s="937" t="s">
        <v>1398</v>
      </c>
      <c r="V6" s="939"/>
      <c r="W6" s="935" t="s">
        <v>1396</v>
      </c>
      <c r="X6" s="936" t="s">
        <v>1397</v>
      </c>
      <c r="Y6" s="1060"/>
      <c r="Z6" s="924"/>
    </row>
    <row r="7" spans="1:25" s="945" customFormat="1" ht="24" customHeight="1">
      <c r="A7" s="940" t="s">
        <v>160</v>
      </c>
      <c r="B7" s="941">
        <v>166773</v>
      </c>
      <c r="C7" s="942">
        <v>1019</v>
      </c>
      <c r="D7" s="942">
        <v>148514</v>
      </c>
      <c r="E7" s="942">
        <v>17600</v>
      </c>
      <c r="F7" s="942">
        <v>113362</v>
      </c>
      <c r="G7" s="942">
        <v>305</v>
      </c>
      <c r="H7" s="942">
        <v>100834</v>
      </c>
      <c r="I7" s="942">
        <v>12223</v>
      </c>
      <c r="J7" s="942">
        <v>13925</v>
      </c>
      <c r="K7" s="942">
        <v>232</v>
      </c>
      <c r="L7" s="942">
        <v>10605</v>
      </c>
      <c r="M7" s="942">
        <v>3085</v>
      </c>
      <c r="N7" s="942">
        <v>39152</v>
      </c>
      <c r="O7" s="942">
        <v>451</v>
      </c>
      <c r="P7" s="942">
        <v>36559</v>
      </c>
      <c r="Q7" s="942">
        <v>2142</v>
      </c>
      <c r="R7" s="943">
        <v>334</v>
      </c>
      <c r="S7" s="942">
        <v>31</v>
      </c>
      <c r="T7" s="942">
        <v>156</v>
      </c>
      <c r="U7" s="942">
        <v>147</v>
      </c>
      <c r="V7" s="943">
        <v>10675</v>
      </c>
      <c r="W7" s="943">
        <v>116</v>
      </c>
      <c r="X7" s="943">
        <v>10559</v>
      </c>
      <c r="Y7" s="944" t="s">
        <v>160</v>
      </c>
    </row>
    <row r="8" spans="1:25" s="945" customFormat="1" ht="24" customHeight="1">
      <c r="A8" s="940" t="s">
        <v>161</v>
      </c>
      <c r="B8" s="946">
        <v>173592</v>
      </c>
      <c r="C8" s="943">
        <v>1026</v>
      </c>
      <c r="D8" s="943">
        <v>153527</v>
      </c>
      <c r="E8" s="943">
        <v>19039</v>
      </c>
      <c r="F8" s="943">
        <v>119789</v>
      </c>
      <c r="G8" s="943">
        <v>314</v>
      </c>
      <c r="H8" s="943">
        <v>106029</v>
      </c>
      <c r="I8" s="943">
        <v>13446</v>
      </c>
      <c r="J8" s="943">
        <v>14041</v>
      </c>
      <c r="K8" s="943">
        <v>230</v>
      </c>
      <c r="L8" s="943">
        <v>10623</v>
      </c>
      <c r="M8" s="943">
        <v>3188</v>
      </c>
      <c r="N8" s="943">
        <v>39397</v>
      </c>
      <c r="O8" s="943">
        <v>450</v>
      </c>
      <c r="P8" s="943">
        <v>36702</v>
      </c>
      <c r="Q8" s="943">
        <v>2245</v>
      </c>
      <c r="R8" s="943">
        <v>365</v>
      </c>
      <c r="S8" s="943">
        <v>32</v>
      </c>
      <c r="T8" s="943">
        <v>173</v>
      </c>
      <c r="U8" s="943">
        <v>160</v>
      </c>
      <c r="V8" s="943">
        <v>10789</v>
      </c>
      <c r="W8" s="943">
        <v>102</v>
      </c>
      <c r="X8" s="943">
        <v>10687</v>
      </c>
      <c r="Y8" s="944" t="s">
        <v>161</v>
      </c>
    </row>
    <row r="9" spans="1:25" s="945" customFormat="1" ht="24" customHeight="1">
      <c r="A9" s="940" t="s">
        <v>162</v>
      </c>
      <c r="B9" s="946">
        <v>180996</v>
      </c>
      <c r="C9" s="943">
        <v>1055</v>
      </c>
      <c r="D9" s="943">
        <v>158776</v>
      </c>
      <c r="E9" s="943">
        <v>21165</v>
      </c>
      <c r="F9" s="943">
        <v>126320</v>
      </c>
      <c r="G9" s="943">
        <v>323</v>
      </c>
      <c r="H9" s="943">
        <v>110937</v>
      </c>
      <c r="I9" s="943">
        <v>15060</v>
      </c>
      <c r="J9" s="943">
        <v>14435</v>
      </c>
      <c r="K9" s="943">
        <v>232</v>
      </c>
      <c r="L9" s="943">
        <v>10546</v>
      </c>
      <c r="M9" s="943">
        <v>3657</v>
      </c>
      <c r="N9" s="943">
        <v>39854</v>
      </c>
      <c r="O9" s="943">
        <v>468</v>
      </c>
      <c r="P9" s="943">
        <v>37111</v>
      </c>
      <c r="Q9" s="943">
        <v>2275</v>
      </c>
      <c r="R9" s="943">
        <v>387</v>
      </c>
      <c r="S9" s="943">
        <v>32</v>
      </c>
      <c r="T9" s="943">
        <v>182</v>
      </c>
      <c r="U9" s="943">
        <v>173</v>
      </c>
      <c r="V9" s="943">
        <v>10918</v>
      </c>
      <c r="W9" s="943">
        <v>96</v>
      </c>
      <c r="X9" s="943">
        <v>10822</v>
      </c>
      <c r="Y9" s="944" t="s">
        <v>162</v>
      </c>
    </row>
    <row r="10" spans="1:25" s="945" customFormat="1" ht="24" customHeight="1">
      <c r="A10" s="940" t="s">
        <v>164</v>
      </c>
      <c r="B10" s="946">
        <v>185856</v>
      </c>
      <c r="C10" s="943">
        <v>1080</v>
      </c>
      <c r="D10" s="943">
        <v>162391</v>
      </c>
      <c r="E10" s="943">
        <v>22385</v>
      </c>
      <c r="F10" s="943">
        <v>131510</v>
      </c>
      <c r="G10" s="943">
        <v>347</v>
      </c>
      <c r="H10" s="943">
        <v>115177</v>
      </c>
      <c r="I10" s="943">
        <v>15986</v>
      </c>
      <c r="J10" s="943">
        <v>14300</v>
      </c>
      <c r="K10" s="943">
        <v>227</v>
      </c>
      <c r="L10" s="943">
        <v>10172</v>
      </c>
      <c r="M10" s="943">
        <v>3901</v>
      </c>
      <c r="N10" s="943">
        <v>39635</v>
      </c>
      <c r="O10" s="943">
        <v>473</v>
      </c>
      <c r="P10" s="943">
        <v>36852</v>
      </c>
      <c r="Q10" s="943">
        <v>2310</v>
      </c>
      <c r="R10" s="943">
        <v>411</v>
      </c>
      <c r="S10" s="943">
        <v>33</v>
      </c>
      <c r="T10" s="943">
        <v>190</v>
      </c>
      <c r="U10" s="943">
        <v>188</v>
      </c>
      <c r="V10" s="943">
        <v>10990</v>
      </c>
      <c r="W10" s="943">
        <v>111</v>
      </c>
      <c r="X10" s="943">
        <v>10879</v>
      </c>
      <c r="Y10" s="944" t="s">
        <v>164</v>
      </c>
    </row>
    <row r="11" spans="1:25" s="951" customFormat="1" ht="24" customHeight="1">
      <c r="A11" s="947" t="s">
        <v>165</v>
      </c>
      <c r="B11" s="948">
        <f>SUM(C11:E11)</f>
        <v>221472</v>
      </c>
      <c r="C11" s="949">
        <f>SUM(G11,K11,O11,S11)</f>
        <v>1169</v>
      </c>
      <c r="D11" s="949">
        <f>SUM(H11,L11,P11,T11)</f>
        <v>190704</v>
      </c>
      <c r="E11" s="949">
        <f>SUM(I11,M11,Q11,U11)</f>
        <v>29599</v>
      </c>
      <c r="F11" s="949">
        <f>SUM(G11:I11)</f>
        <v>165692</v>
      </c>
      <c r="G11" s="949">
        <v>418</v>
      </c>
      <c r="H11" s="949">
        <v>142517</v>
      </c>
      <c r="I11" s="949">
        <v>22757</v>
      </c>
      <c r="J11" s="949">
        <f>SUM(K11:M11)</f>
        <v>14806</v>
      </c>
      <c r="K11" s="949">
        <v>232</v>
      </c>
      <c r="L11" s="949">
        <v>10291</v>
      </c>
      <c r="M11" s="949">
        <v>4283</v>
      </c>
      <c r="N11" s="949">
        <f>SUM(O11:Q11)</f>
        <v>40497</v>
      </c>
      <c r="O11" s="949">
        <v>480</v>
      </c>
      <c r="P11" s="949">
        <v>37699</v>
      </c>
      <c r="Q11" s="949">
        <v>2318</v>
      </c>
      <c r="R11" s="949">
        <f>SUM(S11:U11)</f>
        <v>477</v>
      </c>
      <c r="S11" s="949">
        <v>39</v>
      </c>
      <c r="T11" s="949">
        <v>197</v>
      </c>
      <c r="U11" s="949">
        <v>241</v>
      </c>
      <c r="V11" s="949">
        <f>SUM(W11:X11)</f>
        <v>14849</v>
      </c>
      <c r="W11" s="949">
        <v>172</v>
      </c>
      <c r="X11" s="949">
        <v>14677</v>
      </c>
      <c r="Y11" s="950" t="s">
        <v>165</v>
      </c>
    </row>
    <row r="12" spans="1:25" s="952" customFormat="1" ht="15" customHeight="1">
      <c r="A12" s="952" t="s">
        <v>1532</v>
      </c>
      <c r="T12" s="953"/>
      <c r="U12" s="954" t="s">
        <v>1401</v>
      </c>
      <c r="Y12" s="953"/>
    </row>
    <row r="13" spans="1:21" s="952" customFormat="1" ht="15" customHeight="1">
      <c r="A13" s="952" t="s">
        <v>1533</v>
      </c>
      <c r="U13" s="954" t="s">
        <v>1534</v>
      </c>
    </row>
    <row r="14" spans="8:9" ht="18.75">
      <c r="H14" s="955" t="s">
        <v>1400</v>
      </c>
      <c r="I14" s="956" t="s">
        <v>1400</v>
      </c>
    </row>
  </sheetData>
  <sheetProtection/>
  <mergeCells count="9">
    <mergeCell ref="A1:Y1"/>
    <mergeCell ref="B3:E3"/>
    <mergeCell ref="F3:I3"/>
    <mergeCell ref="J3:M3"/>
    <mergeCell ref="N3:Q3"/>
    <mergeCell ref="R3:U3"/>
    <mergeCell ref="V3:X3"/>
    <mergeCell ref="Y3:Y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J21"/>
  <sheetViews>
    <sheetView zoomScaleSheetLayoutView="80" zoomScalePageLayoutView="0" workbookViewId="0" topLeftCell="A1">
      <selection activeCell="B10" sqref="B10"/>
    </sheetView>
  </sheetViews>
  <sheetFormatPr defaultColWidth="8.88671875" defaultRowHeight="13.5"/>
  <cols>
    <col min="1" max="6" width="10.77734375" style="40" customWidth="1"/>
    <col min="7" max="7" width="11.99609375" style="40" customWidth="1"/>
    <col min="8" max="8" width="10.77734375" style="40" customWidth="1"/>
    <col min="9" max="9" width="12.21484375" style="40" customWidth="1"/>
    <col min="10" max="10" width="12.77734375" style="40" customWidth="1"/>
    <col min="11" max="16384" width="8.88671875" style="40" customWidth="1"/>
  </cols>
  <sheetData>
    <row r="1" spans="1:10" s="379" customFormat="1" ht="36.75" customHeight="1">
      <c r="A1" s="1138" t="s">
        <v>1548</v>
      </c>
      <c r="B1" s="1138"/>
      <c r="C1" s="1138"/>
      <c r="D1" s="1138"/>
      <c r="E1" s="1138"/>
      <c r="F1" s="1138"/>
      <c r="G1" s="1138"/>
      <c r="H1" s="1138"/>
      <c r="I1" s="1138"/>
      <c r="J1" s="1138"/>
    </row>
    <row r="2" spans="1:10" s="387" customFormat="1" ht="16.5" customHeight="1" thickBot="1">
      <c r="A2" s="1148"/>
      <c r="B2" s="1148"/>
      <c r="C2" s="1148"/>
      <c r="D2" s="1148"/>
      <c r="E2" s="1148"/>
      <c r="F2" s="1148"/>
      <c r="G2" s="1148"/>
      <c r="H2" s="1148"/>
      <c r="I2" s="1148"/>
      <c r="J2" s="1148"/>
    </row>
    <row r="3" spans="1:10" s="51" customFormat="1" ht="26.25" customHeight="1">
      <c r="A3" s="382"/>
      <c r="B3" s="383" t="s">
        <v>1355</v>
      </c>
      <c r="C3" s="383" t="s">
        <v>1373</v>
      </c>
      <c r="D3" s="383" t="s">
        <v>1374</v>
      </c>
      <c r="E3" s="383" t="s">
        <v>1426</v>
      </c>
      <c r="F3" s="383" t="s">
        <v>1427</v>
      </c>
      <c r="G3" s="383" t="s">
        <v>1428</v>
      </c>
      <c r="H3" s="383" t="s">
        <v>1429</v>
      </c>
      <c r="I3" s="384" t="s">
        <v>1430</v>
      </c>
      <c r="J3" s="384"/>
    </row>
    <row r="4" spans="1:10" s="51" customFormat="1" ht="26.25" customHeight="1">
      <c r="A4" s="97" t="s">
        <v>211</v>
      </c>
      <c r="B4" s="101"/>
      <c r="C4" s="101"/>
      <c r="D4" s="101"/>
      <c r="E4" s="101" t="s">
        <v>1431</v>
      </c>
      <c r="F4" s="101"/>
      <c r="G4" s="101"/>
      <c r="H4" s="101" t="s">
        <v>1448</v>
      </c>
      <c r="I4" s="88" t="s">
        <v>1432</v>
      </c>
      <c r="J4" s="88" t="s">
        <v>1080</v>
      </c>
    </row>
    <row r="5" spans="1:10" s="51" customFormat="1" ht="26.25" customHeight="1">
      <c r="A5" s="97"/>
      <c r="B5" s="101"/>
      <c r="C5" s="101" t="s">
        <v>1485</v>
      </c>
      <c r="D5" s="101" t="s">
        <v>1449</v>
      </c>
      <c r="E5" s="101" t="s">
        <v>1549</v>
      </c>
      <c r="F5" s="385" t="s">
        <v>1450</v>
      </c>
      <c r="G5" s="385" t="s">
        <v>1490</v>
      </c>
      <c r="H5" s="385" t="s">
        <v>1451</v>
      </c>
      <c r="I5" s="98" t="s">
        <v>1452</v>
      </c>
      <c r="J5" s="88"/>
    </row>
    <row r="6" spans="1:10" s="51" customFormat="1" ht="26.25" customHeight="1">
      <c r="A6" s="99"/>
      <c r="B6" s="102" t="s">
        <v>1453</v>
      </c>
      <c r="C6" s="102" t="s">
        <v>1487</v>
      </c>
      <c r="D6" s="102" t="s">
        <v>1454</v>
      </c>
      <c r="E6" s="386" t="s">
        <v>1455</v>
      </c>
      <c r="F6" s="102" t="s">
        <v>1456</v>
      </c>
      <c r="G6" s="102" t="s">
        <v>1081</v>
      </c>
      <c r="H6" s="386" t="s">
        <v>1457</v>
      </c>
      <c r="I6" s="93" t="s">
        <v>1458</v>
      </c>
      <c r="J6" s="93"/>
    </row>
    <row r="7" spans="1:10" s="387" customFormat="1" ht="22.5" customHeight="1">
      <c r="A7" s="328" t="s">
        <v>1183</v>
      </c>
      <c r="B7" s="1077" t="s">
        <v>419</v>
      </c>
      <c r="C7" s="1078"/>
      <c r="D7" s="1078"/>
      <c r="E7" s="1078"/>
      <c r="F7" s="1078" t="s">
        <v>1005</v>
      </c>
      <c r="G7" s="1078"/>
      <c r="H7" s="1078"/>
      <c r="I7" s="1078"/>
      <c r="J7" s="189" t="s">
        <v>1183</v>
      </c>
    </row>
    <row r="8" spans="1:10" s="387" customFormat="1" ht="22.5" customHeight="1">
      <c r="A8" s="430" t="s">
        <v>235</v>
      </c>
      <c r="B8" s="414">
        <v>504</v>
      </c>
      <c r="C8" s="431" t="s">
        <v>1012</v>
      </c>
      <c r="D8" s="431" t="s">
        <v>236</v>
      </c>
      <c r="E8" s="432">
        <v>754863</v>
      </c>
      <c r="F8" s="433">
        <v>0.891</v>
      </c>
      <c r="G8" s="155">
        <v>4021</v>
      </c>
      <c r="H8" s="434">
        <v>0.99</v>
      </c>
      <c r="I8" s="626" t="s">
        <v>1042</v>
      </c>
      <c r="J8" s="88" t="s">
        <v>1035</v>
      </c>
    </row>
    <row r="9" spans="1:10" s="387" customFormat="1" ht="22.5" customHeight="1">
      <c r="A9" s="430" t="s">
        <v>237</v>
      </c>
      <c r="B9" s="414">
        <v>352</v>
      </c>
      <c r="C9" s="431" t="s">
        <v>1012</v>
      </c>
      <c r="D9" s="431" t="s">
        <v>238</v>
      </c>
      <c r="E9" s="435">
        <v>356322</v>
      </c>
      <c r="F9" s="433">
        <v>0.914</v>
      </c>
      <c r="G9" s="155">
        <v>1896</v>
      </c>
      <c r="H9" s="434">
        <v>0.99</v>
      </c>
      <c r="I9" s="626" t="s">
        <v>1043</v>
      </c>
      <c r="J9" s="88" t="s">
        <v>1009</v>
      </c>
    </row>
    <row r="10" spans="1:10" s="387" customFormat="1" ht="22.5" customHeight="1">
      <c r="A10" s="430" t="s">
        <v>239</v>
      </c>
      <c r="B10" s="414">
        <v>428</v>
      </c>
      <c r="C10" s="431" t="s">
        <v>1012</v>
      </c>
      <c r="D10" s="431" t="s">
        <v>240</v>
      </c>
      <c r="E10" s="432">
        <v>136191</v>
      </c>
      <c r="F10" s="433">
        <v>0.884</v>
      </c>
      <c r="G10" s="155">
        <v>725</v>
      </c>
      <c r="H10" s="434">
        <v>0.99</v>
      </c>
      <c r="I10" s="626" t="s">
        <v>1044</v>
      </c>
      <c r="J10" s="93" t="s">
        <v>1045</v>
      </c>
    </row>
    <row r="11" spans="1:10" s="51" customFormat="1" ht="22.5" customHeight="1">
      <c r="A11" s="328" t="s">
        <v>1183</v>
      </c>
      <c r="B11" s="1077" t="s">
        <v>384</v>
      </c>
      <c r="C11" s="1078"/>
      <c r="D11" s="1078"/>
      <c r="E11" s="1078"/>
      <c r="F11" s="1078" t="s">
        <v>1038</v>
      </c>
      <c r="G11" s="1078"/>
      <c r="H11" s="1078"/>
      <c r="I11" s="1078"/>
      <c r="J11" s="189" t="s">
        <v>1183</v>
      </c>
    </row>
    <row r="12" spans="1:10" s="387" customFormat="1" ht="22.5" customHeight="1" thickBot="1">
      <c r="A12" s="84" t="s">
        <v>241</v>
      </c>
      <c r="B12" s="417">
        <v>433</v>
      </c>
      <c r="C12" s="436" t="s">
        <v>1012</v>
      </c>
      <c r="D12" s="417" t="s">
        <v>242</v>
      </c>
      <c r="E12" s="437">
        <v>31236</v>
      </c>
      <c r="F12" s="119">
        <v>0.535</v>
      </c>
      <c r="G12" s="438">
        <v>166</v>
      </c>
      <c r="H12" s="420">
        <v>1</v>
      </c>
      <c r="I12" s="159" t="s">
        <v>1442</v>
      </c>
      <c r="J12" s="190" t="s">
        <v>1027</v>
      </c>
    </row>
    <row r="13" spans="1:10" s="429" customFormat="1" ht="22.5" customHeight="1">
      <c r="A13" s="421" t="s">
        <v>382</v>
      </c>
      <c r="B13" s="1143" t="s">
        <v>1041</v>
      </c>
      <c r="C13" s="1141"/>
      <c r="D13" s="1141"/>
      <c r="E13" s="1141"/>
      <c r="F13" s="1141" t="s">
        <v>1005</v>
      </c>
      <c r="G13" s="1141"/>
      <c r="H13" s="1141"/>
      <c r="I13" s="1141"/>
      <c r="J13" s="402" t="s">
        <v>382</v>
      </c>
    </row>
    <row r="14" spans="1:10" s="387" customFormat="1" ht="22.5" customHeight="1">
      <c r="A14" s="430" t="s">
        <v>235</v>
      </c>
      <c r="B14" s="414">
        <v>504</v>
      </c>
      <c r="C14" s="431" t="s">
        <v>1012</v>
      </c>
      <c r="D14" s="431" t="s">
        <v>236</v>
      </c>
      <c r="E14" s="432">
        <v>775500</v>
      </c>
      <c r="F14" s="433">
        <v>0.895</v>
      </c>
      <c r="G14" s="155">
        <v>4137</v>
      </c>
      <c r="H14" s="434">
        <v>0.99</v>
      </c>
      <c r="I14" s="626" t="s">
        <v>1042</v>
      </c>
      <c r="J14" s="88" t="s">
        <v>1035</v>
      </c>
    </row>
    <row r="15" spans="1:10" s="387" customFormat="1" ht="22.5" customHeight="1">
      <c r="A15" s="430" t="s">
        <v>237</v>
      </c>
      <c r="B15" s="414">
        <v>352</v>
      </c>
      <c r="C15" s="431" t="s">
        <v>1012</v>
      </c>
      <c r="D15" s="431" t="s">
        <v>238</v>
      </c>
      <c r="E15" s="435">
        <v>438255</v>
      </c>
      <c r="F15" s="433">
        <v>0.893</v>
      </c>
      <c r="G15" s="155">
        <v>2340</v>
      </c>
      <c r="H15" s="434">
        <v>0.99</v>
      </c>
      <c r="I15" s="626" t="s">
        <v>1043</v>
      </c>
      <c r="J15" s="88" t="s">
        <v>1009</v>
      </c>
    </row>
    <row r="16" spans="1:10" s="387" customFormat="1" ht="22.5" customHeight="1">
      <c r="A16" s="430" t="s">
        <v>239</v>
      </c>
      <c r="B16" s="414">
        <v>428</v>
      </c>
      <c r="C16" s="431" t="s">
        <v>1012</v>
      </c>
      <c r="D16" s="431" t="s">
        <v>240</v>
      </c>
      <c r="E16" s="432">
        <v>145314</v>
      </c>
      <c r="F16" s="433">
        <v>0.875</v>
      </c>
      <c r="G16" s="155">
        <v>776</v>
      </c>
      <c r="H16" s="434">
        <v>0.99</v>
      </c>
      <c r="I16" s="626" t="s">
        <v>1044</v>
      </c>
      <c r="J16" s="93" t="s">
        <v>1045</v>
      </c>
    </row>
    <row r="17" spans="1:10" s="51" customFormat="1" ht="22.5" customHeight="1">
      <c r="A17" s="128" t="s">
        <v>382</v>
      </c>
      <c r="B17" s="1144" t="s">
        <v>1040</v>
      </c>
      <c r="C17" s="1145"/>
      <c r="D17" s="1145"/>
      <c r="E17" s="1145"/>
      <c r="F17" s="1145" t="s">
        <v>1038</v>
      </c>
      <c r="G17" s="1145"/>
      <c r="H17" s="1145"/>
      <c r="I17" s="1145"/>
      <c r="J17" s="184" t="s">
        <v>382</v>
      </c>
    </row>
    <row r="18" spans="1:10" s="387" customFormat="1" ht="22.5" customHeight="1" thickBot="1">
      <c r="A18" s="439" t="s">
        <v>241</v>
      </c>
      <c r="B18" s="422">
        <v>433</v>
      </c>
      <c r="C18" s="440" t="s">
        <v>1012</v>
      </c>
      <c r="D18" s="422" t="s">
        <v>242</v>
      </c>
      <c r="E18" s="441">
        <v>78567</v>
      </c>
      <c r="F18" s="425">
        <v>0.532</v>
      </c>
      <c r="G18" s="442">
        <v>418</v>
      </c>
      <c r="H18" s="427">
        <v>1</v>
      </c>
      <c r="I18" s="627" t="s">
        <v>1442</v>
      </c>
      <c r="J18" s="443" t="s">
        <v>1027</v>
      </c>
    </row>
    <row r="19" spans="1:10" s="387" customFormat="1" ht="19.5" customHeight="1">
      <c r="A19" s="326" t="s">
        <v>388</v>
      </c>
      <c r="B19" s="326"/>
      <c r="C19" s="326"/>
      <c r="D19" s="326"/>
      <c r="E19" s="326"/>
      <c r="F19" s="326"/>
      <c r="G19" s="51"/>
      <c r="I19" s="51" t="s">
        <v>1353</v>
      </c>
      <c r="J19" s="51"/>
    </row>
    <row r="20" spans="1:8" s="51" customFormat="1" ht="19.5" customHeight="1">
      <c r="A20" s="51" t="s">
        <v>423</v>
      </c>
      <c r="B20" s="375"/>
      <c r="C20" s="324"/>
      <c r="D20" s="324"/>
      <c r="E20" s="324"/>
      <c r="F20" s="324"/>
      <c r="G20" s="324"/>
      <c r="H20" s="324"/>
    </row>
    <row r="21" s="51" customFormat="1" ht="19.5" customHeight="1">
      <c r="A21" s="51" t="s">
        <v>424</v>
      </c>
    </row>
    <row r="22" s="381" customFormat="1" ht="14.25"/>
    <row r="23" s="381" customFormat="1" ht="14.25"/>
    <row r="24" s="381" customFormat="1" ht="14.25"/>
    <row r="25" s="381" customFormat="1" ht="14.25"/>
    <row r="26" s="381" customFormat="1" ht="14.25"/>
    <row r="27" s="381" customFormat="1" ht="14.25"/>
    <row r="28" s="381" customFormat="1" ht="14.25"/>
    <row r="29" s="381" customFormat="1" ht="14.25"/>
    <row r="30" s="381" customFormat="1" ht="14.25"/>
    <row r="31" s="381" customFormat="1" ht="14.25"/>
    <row r="32" s="381" customFormat="1" ht="14.25"/>
    <row r="33" s="381" customFormat="1" ht="14.25"/>
    <row r="34" s="381" customFormat="1" ht="14.25"/>
    <row r="35" s="381" customFormat="1" ht="14.25"/>
    <row r="36" s="381" customFormat="1" ht="14.25"/>
    <row r="37" s="381" customFormat="1" ht="14.25"/>
    <row r="38" s="381" customFormat="1" ht="14.25"/>
    <row r="39" s="381" customFormat="1" ht="14.25"/>
    <row r="40" s="381" customFormat="1" ht="14.25"/>
    <row r="41" s="381" customFormat="1" ht="14.25"/>
    <row r="42" s="381" customFormat="1" ht="14.25"/>
    <row r="43" s="381" customFormat="1" ht="14.25"/>
    <row r="44" s="381" customFormat="1" ht="14.25"/>
    <row r="45" s="381" customFormat="1" ht="14.25"/>
    <row r="46" s="381" customFormat="1" ht="14.25"/>
    <row r="47" s="381" customFormat="1" ht="14.25"/>
    <row r="48" s="381" customFormat="1" ht="14.25"/>
    <row r="49" s="381" customFormat="1" ht="14.25"/>
    <row r="50" s="381" customFormat="1" ht="14.25"/>
    <row r="51" s="381" customFormat="1" ht="14.25"/>
    <row r="52" s="381" customFormat="1" ht="14.25"/>
    <row r="53" s="381" customFormat="1" ht="14.25"/>
    <row r="54" s="381" customFormat="1" ht="14.25"/>
    <row r="55" s="381" customFormat="1" ht="14.25"/>
    <row r="56" s="381" customFormat="1" ht="14.25"/>
    <row r="57" s="381" customFormat="1" ht="14.25"/>
    <row r="58" s="381" customFormat="1" ht="14.25"/>
    <row r="59" s="381" customFormat="1" ht="14.25"/>
    <row r="60" s="381" customFormat="1" ht="14.25"/>
    <row r="61" s="381" customFormat="1" ht="14.25"/>
    <row r="62" s="381" customFormat="1" ht="14.25"/>
    <row r="63" s="381" customFormat="1" ht="14.25"/>
    <row r="64" s="381" customFormat="1" ht="14.25"/>
    <row r="65" s="381" customFormat="1" ht="14.25"/>
    <row r="66" s="381" customFormat="1" ht="14.25"/>
    <row r="67" s="381" customFormat="1" ht="14.25"/>
    <row r="68" s="381" customFormat="1" ht="14.25"/>
    <row r="69" s="381" customFormat="1" ht="14.25"/>
    <row r="70" s="381" customFormat="1" ht="14.25"/>
    <row r="71" s="381" customFormat="1" ht="14.25"/>
    <row r="72" s="381" customFormat="1" ht="14.25"/>
    <row r="73" s="381" customFormat="1" ht="14.25"/>
    <row r="74" s="381" customFormat="1" ht="14.25"/>
    <row r="75" s="381" customFormat="1" ht="14.25"/>
    <row r="76" s="381" customFormat="1" ht="14.25"/>
    <row r="77" s="381" customFormat="1" ht="14.25"/>
    <row r="78" s="381" customFormat="1" ht="14.25"/>
  </sheetData>
  <sheetProtection/>
  <mergeCells count="10">
    <mergeCell ref="A1:J1"/>
    <mergeCell ref="A2:J2"/>
    <mergeCell ref="B7:E7"/>
    <mergeCell ref="B11:E11"/>
    <mergeCell ref="B13:E13"/>
    <mergeCell ref="B17:E17"/>
    <mergeCell ref="F7:I7"/>
    <mergeCell ref="F11:I11"/>
    <mergeCell ref="F13:I13"/>
    <mergeCell ref="F17:I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"/>
  <sheetViews>
    <sheetView zoomScaleSheetLayoutView="100" zoomScalePageLayoutView="0" workbookViewId="0" topLeftCell="A1">
      <selection activeCell="G21" sqref="G21"/>
    </sheetView>
  </sheetViews>
  <sheetFormatPr defaultColWidth="8.88671875" defaultRowHeight="13.5"/>
  <cols>
    <col min="1" max="8" width="10.77734375" style="40" customWidth="1"/>
    <col min="9" max="9" width="13.5546875" style="40" customWidth="1"/>
    <col min="10" max="10" width="13.99609375" style="40" customWidth="1"/>
    <col min="11" max="16384" width="8.88671875" style="40" customWidth="1"/>
  </cols>
  <sheetData>
    <row r="1" spans="1:10" s="379" customFormat="1" ht="36.75" customHeight="1">
      <c r="A1" s="1138" t="s">
        <v>1548</v>
      </c>
      <c r="B1" s="1138"/>
      <c r="C1" s="1138"/>
      <c r="D1" s="1138"/>
      <c r="E1" s="1138"/>
      <c r="F1" s="1138"/>
      <c r="G1" s="1138"/>
      <c r="H1" s="1138"/>
      <c r="I1" s="1138"/>
      <c r="J1" s="1138"/>
    </row>
    <row r="2" spans="1:10" s="381" customFormat="1" ht="16.5" customHeight="1" thickBot="1">
      <c r="A2" s="1147"/>
      <c r="B2" s="1147"/>
      <c r="C2" s="1147"/>
      <c r="D2" s="1147"/>
      <c r="E2" s="1147"/>
      <c r="F2" s="1147"/>
      <c r="G2" s="1147"/>
      <c r="H2" s="1147"/>
      <c r="I2" s="1147"/>
      <c r="J2" s="1147"/>
    </row>
    <row r="3" spans="1:10" s="51" customFormat="1" ht="26.25" customHeight="1">
      <c r="A3" s="382"/>
      <c r="B3" s="383" t="s">
        <v>1355</v>
      </c>
      <c r="C3" s="383" t="s">
        <v>1373</v>
      </c>
      <c r="D3" s="383" t="s">
        <v>1374</v>
      </c>
      <c r="E3" s="383" t="s">
        <v>1426</v>
      </c>
      <c r="F3" s="383" t="s">
        <v>1427</v>
      </c>
      <c r="G3" s="383" t="s">
        <v>1428</v>
      </c>
      <c r="H3" s="383" t="s">
        <v>1429</v>
      </c>
      <c r="I3" s="384" t="s">
        <v>1430</v>
      </c>
      <c r="J3" s="384"/>
    </row>
    <row r="4" spans="1:10" s="51" customFormat="1" ht="26.25" customHeight="1">
      <c r="A4" s="444" t="s">
        <v>1078</v>
      </c>
      <c r="B4" s="101"/>
      <c r="C4" s="101"/>
      <c r="D4" s="101"/>
      <c r="E4" s="101" t="s">
        <v>1431</v>
      </c>
      <c r="F4" s="101"/>
      <c r="G4" s="101"/>
      <c r="H4" s="101" t="s">
        <v>1448</v>
      </c>
      <c r="I4" s="88" t="s">
        <v>1432</v>
      </c>
      <c r="J4" s="88" t="s">
        <v>1080</v>
      </c>
    </row>
    <row r="5" spans="1:10" s="51" customFormat="1" ht="26.25" customHeight="1">
      <c r="A5" s="97"/>
      <c r="B5" s="101"/>
      <c r="C5" s="101" t="s">
        <v>1485</v>
      </c>
      <c r="D5" s="101" t="s">
        <v>1449</v>
      </c>
      <c r="E5" s="101" t="s">
        <v>1549</v>
      </c>
      <c r="F5" s="385" t="s">
        <v>1450</v>
      </c>
      <c r="G5" s="385" t="s">
        <v>1490</v>
      </c>
      <c r="H5" s="385" t="s">
        <v>1451</v>
      </c>
      <c r="I5" s="98" t="s">
        <v>1452</v>
      </c>
      <c r="J5" s="88"/>
    </row>
    <row r="6" spans="1:10" s="51" customFormat="1" ht="26.25" customHeight="1">
      <c r="A6" s="99"/>
      <c r="B6" s="102" t="s">
        <v>1453</v>
      </c>
      <c r="C6" s="102" t="s">
        <v>1487</v>
      </c>
      <c r="D6" s="102" t="s">
        <v>1454</v>
      </c>
      <c r="E6" s="386" t="s">
        <v>1455</v>
      </c>
      <c r="F6" s="102" t="s">
        <v>1456</v>
      </c>
      <c r="G6" s="102" t="s">
        <v>1081</v>
      </c>
      <c r="H6" s="386" t="s">
        <v>1457</v>
      </c>
      <c r="I6" s="93" t="s">
        <v>1458</v>
      </c>
      <c r="J6" s="93"/>
    </row>
    <row r="7" spans="1:10" s="387" customFormat="1" ht="29.25" customHeight="1">
      <c r="A7" s="122" t="s">
        <v>1183</v>
      </c>
      <c r="B7" s="1151" t="s">
        <v>1034</v>
      </c>
      <c r="C7" s="1152"/>
      <c r="D7" s="1152"/>
      <c r="E7" s="1152"/>
      <c r="F7" s="1078" t="s">
        <v>1005</v>
      </c>
      <c r="G7" s="1078"/>
      <c r="H7" s="1078"/>
      <c r="I7" s="1079"/>
      <c r="J7" s="190" t="s">
        <v>1183</v>
      </c>
    </row>
    <row r="8" spans="1:10" s="387" customFormat="1" ht="29.25" customHeight="1">
      <c r="A8" s="131" t="s">
        <v>1560</v>
      </c>
      <c r="B8" s="136">
        <v>504</v>
      </c>
      <c r="C8" s="132" t="s">
        <v>1012</v>
      </c>
      <c r="D8" s="132" t="s">
        <v>1558</v>
      </c>
      <c r="E8" s="137">
        <v>61228</v>
      </c>
      <c r="F8" s="133">
        <v>0.818</v>
      </c>
      <c r="G8" s="135">
        <v>363</v>
      </c>
      <c r="H8" s="134">
        <v>0.99</v>
      </c>
      <c r="I8" s="138" t="s">
        <v>1561</v>
      </c>
      <c r="J8" s="88" t="s">
        <v>1035</v>
      </c>
    </row>
    <row r="9" spans="1:10" s="387" customFormat="1" ht="29.25" customHeight="1" thickBot="1">
      <c r="A9" s="131" t="s">
        <v>1551</v>
      </c>
      <c r="B9" s="445">
        <v>352</v>
      </c>
      <c r="C9" s="446" t="s">
        <v>1048</v>
      </c>
      <c r="D9" s="446" t="s">
        <v>1559</v>
      </c>
      <c r="E9" s="447">
        <v>558847</v>
      </c>
      <c r="F9" s="448">
        <v>0.841</v>
      </c>
      <c r="G9" s="449">
        <v>3418</v>
      </c>
      <c r="H9" s="450">
        <v>0.99</v>
      </c>
      <c r="I9" s="446" t="s">
        <v>1049</v>
      </c>
      <c r="J9" s="88" t="s">
        <v>1009</v>
      </c>
    </row>
    <row r="10" spans="1:10" s="429" customFormat="1" ht="29.25" customHeight="1">
      <c r="A10" s="366" t="s">
        <v>382</v>
      </c>
      <c r="B10" s="1149" t="s">
        <v>1034</v>
      </c>
      <c r="C10" s="1150"/>
      <c r="D10" s="1150"/>
      <c r="E10" s="1150"/>
      <c r="F10" s="1141" t="s">
        <v>1005</v>
      </c>
      <c r="G10" s="1141"/>
      <c r="H10" s="1141"/>
      <c r="I10" s="1142"/>
      <c r="J10" s="366" t="s">
        <v>382</v>
      </c>
    </row>
    <row r="11" spans="1:10" s="429" customFormat="1" ht="29.25" customHeight="1">
      <c r="A11" s="131" t="s">
        <v>1560</v>
      </c>
      <c r="B11" s="136">
        <v>504</v>
      </c>
      <c r="C11" s="132" t="s">
        <v>1012</v>
      </c>
      <c r="D11" s="132" t="s">
        <v>1558</v>
      </c>
      <c r="E11" s="137">
        <v>104078</v>
      </c>
      <c r="F11" s="133">
        <v>0.84</v>
      </c>
      <c r="G11" s="135">
        <v>596</v>
      </c>
      <c r="H11" s="134">
        <v>0.99</v>
      </c>
      <c r="I11" s="138" t="s">
        <v>1561</v>
      </c>
      <c r="J11" s="88" t="s">
        <v>1035</v>
      </c>
    </row>
    <row r="12" spans="1:10" s="387" customFormat="1" ht="29.25" customHeight="1" thickBot="1">
      <c r="A12" s="452" t="s">
        <v>1047</v>
      </c>
      <c r="B12" s="453">
        <v>352</v>
      </c>
      <c r="C12" s="454" t="s">
        <v>1048</v>
      </c>
      <c r="D12" s="454" t="s">
        <v>1559</v>
      </c>
      <c r="E12" s="455">
        <v>584505</v>
      </c>
      <c r="F12" s="456">
        <v>0.829</v>
      </c>
      <c r="G12" s="457">
        <v>3437</v>
      </c>
      <c r="H12" s="458">
        <v>0.99</v>
      </c>
      <c r="I12" s="454" t="s">
        <v>1049</v>
      </c>
      <c r="J12" s="373" t="s">
        <v>1009</v>
      </c>
    </row>
    <row r="13" spans="1:9" s="147" customFormat="1" ht="19.5" customHeight="1">
      <c r="A13" s="459" t="s">
        <v>1547</v>
      </c>
      <c r="B13" s="459"/>
      <c r="C13" s="459"/>
      <c r="D13" s="459"/>
      <c r="E13" s="459"/>
      <c r="F13" s="459"/>
      <c r="I13" s="147" t="s">
        <v>1353</v>
      </c>
    </row>
    <row r="14" spans="1:8" s="147" customFormat="1" ht="19.5" customHeight="1">
      <c r="A14" s="147" t="s">
        <v>425</v>
      </c>
      <c r="B14" s="629"/>
      <c r="C14" s="628"/>
      <c r="D14" s="628"/>
      <c r="E14" s="628"/>
      <c r="F14" s="628"/>
      <c r="G14" s="628"/>
      <c r="H14" s="628"/>
    </row>
    <row r="15" s="147" customFormat="1" ht="19.5" customHeight="1">
      <c r="A15" s="147" t="s">
        <v>426</v>
      </c>
    </row>
    <row r="16" s="381" customFormat="1" ht="14.25"/>
    <row r="17" s="381" customFormat="1" ht="14.25"/>
    <row r="18" s="381" customFormat="1" ht="14.25"/>
    <row r="19" s="381" customFormat="1" ht="14.25"/>
    <row r="20" s="381" customFormat="1" ht="14.25"/>
    <row r="21" s="381" customFormat="1" ht="14.25"/>
    <row r="22" s="381" customFormat="1" ht="14.25"/>
    <row r="23" s="381" customFormat="1" ht="14.25"/>
    <row r="24" s="381" customFormat="1" ht="14.25"/>
    <row r="25" s="381" customFormat="1" ht="14.25"/>
    <row r="26" s="381" customFormat="1" ht="14.25"/>
    <row r="27" s="381" customFormat="1" ht="14.25"/>
    <row r="28" s="381" customFormat="1" ht="14.25"/>
    <row r="29" s="381" customFormat="1" ht="14.25"/>
    <row r="30" s="381" customFormat="1" ht="14.25"/>
    <row r="31" s="381" customFormat="1" ht="14.25"/>
    <row r="32" s="381" customFormat="1" ht="14.25"/>
    <row r="33" s="381" customFormat="1" ht="14.25"/>
    <row r="34" s="381" customFormat="1" ht="14.25"/>
    <row r="35" s="381" customFormat="1" ht="14.25"/>
    <row r="36" s="381" customFormat="1" ht="14.25"/>
    <row r="37" s="381" customFormat="1" ht="14.25"/>
    <row r="38" s="381" customFormat="1" ht="14.25"/>
    <row r="39" s="381" customFormat="1" ht="14.25"/>
    <row r="40" s="381" customFormat="1" ht="14.25"/>
    <row r="41" s="381" customFormat="1" ht="14.25"/>
    <row r="42" s="381" customFormat="1" ht="14.25"/>
    <row r="43" s="381" customFormat="1" ht="14.25"/>
    <row r="44" s="381" customFormat="1" ht="14.25"/>
    <row r="45" s="381" customFormat="1" ht="14.25"/>
    <row r="46" s="381" customFormat="1" ht="14.25"/>
    <row r="47" s="381" customFormat="1" ht="14.25"/>
    <row r="48" s="381" customFormat="1" ht="14.25"/>
    <row r="49" s="381" customFormat="1" ht="14.25"/>
    <row r="50" s="381" customFormat="1" ht="14.25"/>
    <row r="51" s="381" customFormat="1" ht="14.25"/>
    <row r="52" s="381" customFormat="1" ht="14.25"/>
    <row r="53" s="381" customFormat="1" ht="14.25"/>
    <row r="54" s="381" customFormat="1" ht="14.25"/>
    <row r="55" s="381" customFormat="1" ht="14.25"/>
    <row r="56" s="381" customFormat="1" ht="14.25"/>
    <row r="57" s="381" customFormat="1" ht="14.25"/>
    <row r="58" s="381" customFormat="1" ht="14.25"/>
    <row r="59" s="381" customFormat="1" ht="14.25"/>
    <row r="60" s="381" customFormat="1" ht="14.25"/>
    <row r="61" s="381" customFormat="1" ht="14.25"/>
    <row r="62" s="381" customFormat="1" ht="14.25"/>
    <row r="63" s="381" customFormat="1" ht="14.25"/>
    <row r="64" s="381" customFormat="1" ht="14.25"/>
    <row r="65" s="381" customFormat="1" ht="14.25"/>
    <row r="66" s="381" customFormat="1" ht="14.25"/>
    <row r="67" s="381" customFormat="1" ht="14.25"/>
    <row r="68" s="381" customFormat="1" ht="14.25"/>
    <row r="69" s="381" customFormat="1" ht="14.25"/>
    <row r="70" s="381" customFormat="1" ht="14.25"/>
    <row r="71" s="381" customFormat="1" ht="14.25"/>
    <row r="72" s="381" customFormat="1" ht="14.25"/>
    <row r="73" s="381" customFormat="1" ht="14.25"/>
    <row r="74" s="381" customFormat="1" ht="14.25"/>
    <row r="75" s="381" customFormat="1" ht="14.25"/>
    <row r="76" s="381" customFormat="1" ht="14.25"/>
    <row r="77" s="381" customFormat="1" ht="14.25"/>
    <row r="78" s="381" customFormat="1" ht="14.25"/>
    <row r="79" s="381" customFormat="1" ht="14.25"/>
    <row r="80" s="381" customFormat="1" ht="14.25"/>
    <row r="81" s="381" customFormat="1" ht="14.25"/>
    <row r="82" s="381" customFormat="1" ht="14.25"/>
    <row r="83" s="381" customFormat="1" ht="14.25"/>
    <row r="84" s="381" customFormat="1" ht="14.25"/>
    <row r="85" s="381" customFormat="1" ht="14.25"/>
    <row r="86" s="381" customFormat="1" ht="14.25"/>
    <row r="87" s="381" customFormat="1" ht="14.25"/>
    <row r="88" s="381" customFormat="1" ht="14.25"/>
    <row r="89" s="381" customFormat="1" ht="14.25"/>
    <row r="90" s="381" customFormat="1" ht="14.25"/>
    <row r="91" s="381" customFormat="1" ht="14.25"/>
    <row r="92" s="381" customFormat="1" ht="14.25"/>
    <row r="93" s="381" customFormat="1" ht="14.25"/>
    <row r="94" s="381" customFormat="1" ht="14.25"/>
    <row r="95" s="381" customFormat="1" ht="14.25"/>
    <row r="96" s="381" customFormat="1" ht="14.25"/>
    <row r="97" s="381" customFormat="1" ht="14.25"/>
    <row r="98" s="381" customFormat="1" ht="14.25"/>
    <row r="99" s="381" customFormat="1" ht="14.25"/>
    <row r="100" s="381" customFormat="1" ht="14.25"/>
    <row r="101" s="381" customFormat="1" ht="14.25"/>
    <row r="102" s="381" customFormat="1" ht="14.25"/>
    <row r="103" s="381" customFormat="1" ht="14.25"/>
    <row r="104" s="381" customFormat="1" ht="14.25"/>
    <row r="105" s="381" customFormat="1" ht="14.25"/>
    <row r="106" s="381" customFormat="1" ht="14.25"/>
    <row r="107" s="381" customFormat="1" ht="14.25"/>
    <row r="108" s="381" customFormat="1" ht="14.25"/>
    <row r="109" s="381" customFormat="1" ht="14.25"/>
    <row r="110" s="381" customFormat="1" ht="14.25"/>
    <row r="111" s="381" customFormat="1" ht="14.25"/>
    <row r="112" s="381" customFormat="1" ht="14.25"/>
    <row r="113" s="381" customFormat="1" ht="14.25"/>
    <row r="114" s="381" customFormat="1" ht="14.25"/>
    <row r="115" s="381" customFormat="1" ht="14.25"/>
    <row r="116" s="381" customFormat="1" ht="14.25"/>
    <row r="117" s="381" customFormat="1" ht="14.25"/>
    <row r="118" s="381" customFormat="1" ht="14.25"/>
    <row r="119" s="381" customFormat="1" ht="14.25"/>
    <row r="120" s="381" customFormat="1" ht="14.25"/>
    <row r="121" s="381" customFormat="1" ht="14.25"/>
    <row r="122" s="381" customFormat="1" ht="14.25"/>
    <row r="123" s="381" customFormat="1" ht="14.25"/>
    <row r="124" s="381" customFormat="1" ht="14.25"/>
    <row r="125" s="381" customFormat="1" ht="14.25"/>
    <row r="126" s="381" customFormat="1" ht="14.25"/>
  </sheetData>
  <sheetProtection/>
  <mergeCells count="6">
    <mergeCell ref="B10:E10"/>
    <mergeCell ref="F10:I10"/>
    <mergeCell ref="A1:J1"/>
    <mergeCell ref="A2:J2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9"/>
  <sheetViews>
    <sheetView zoomScaleSheetLayoutView="100" zoomScalePageLayoutView="0" workbookViewId="0" topLeftCell="A1">
      <selection activeCell="B24" sqref="B24"/>
    </sheetView>
  </sheetViews>
  <sheetFormatPr defaultColWidth="8.88671875" defaultRowHeight="13.5"/>
  <cols>
    <col min="1" max="8" width="10.77734375" style="40" customWidth="1"/>
    <col min="9" max="9" width="14.6640625" style="40" customWidth="1"/>
    <col min="10" max="10" width="10.77734375" style="40" customWidth="1"/>
    <col min="11" max="16384" width="8.88671875" style="40" customWidth="1"/>
  </cols>
  <sheetData>
    <row r="1" spans="1:10" s="379" customFormat="1" ht="36.75" customHeight="1">
      <c r="A1" s="1138" t="s">
        <v>1548</v>
      </c>
      <c r="B1" s="1138"/>
      <c r="C1" s="1138"/>
      <c r="D1" s="1138"/>
      <c r="E1" s="1138"/>
      <c r="F1" s="1138"/>
      <c r="G1" s="1138"/>
      <c r="H1" s="1138"/>
      <c r="I1" s="1138"/>
      <c r="J1" s="1138"/>
    </row>
    <row r="2" spans="1:10" s="387" customFormat="1" ht="16.5" customHeight="1" thickBot="1">
      <c r="A2" s="1148"/>
      <c r="B2" s="1148"/>
      <c r="C2" s="1148"/>
      <c r="D2" s="1148"/>
      <c r="E2" s="1148"/>
      <c r="F2" s="1148"/>
      <c r="G2" s="1148"/>
      <c r="H2" s="1148"/>
      <c r="I2" s="1148"/>
      <c r="J2" s="1148"/>
    </row>
    <row r="3" spans="1:10" s="51" customFormat="1" ht="26.25" customHeight="1">
      <c r="A3" s="382"/>
      <c r="B3" s="383" t="s">
        <v>1355</v>
      </c>
      <c r="C3" s="383" t="s">
        <v>1373</v>
      </c>
      <c r="D3" s="383" t="s">
        <v>1374</v>
      </c>
      <c r="E3" s="383" t="s">
        <v>1426</v>
      </c>
      <c r="F3" s="383" t="s">
        <v>1427</v>
      </c>
      <c r="G3" s="383" t="s">
        <v>1428</v>
      </c>
      <c r="H3" s="383" t="s">
        <v>1429</v>
      </c>
      <c r="I3" s="384" t="s">
        <v>1430</v>
      </c>
      <c r="J3" s="384"/>
    </row>
    <row r="4" spans="1:10" s="51" customFormat="1" ht="26.25" customHeight="1">
      <c r="A4" s="97" t="s">
        <v>211</v>
      </c>
      <c r="B4" s="101"/>
      <c r="C4" s="101"/>
      <c r="D4" s="101"/>
      <c r="E4" s="101" t="s">
        <v>1431</v>
      </c>
      <c r="F4" s="101"/>
      <c r="G4" s="101"/>
      <c r="H4" s="101" t="s">
        <v>1448</v>
      </c>
      <c r="I4" s="88" t="s">
        <v>1432</v>
      </c>
      <c r="J4" s="88" t="s">
        <v>1080</v>
      </c>
    </row>
    <row r="5" spans="1:10" s="51" customFormat="1" ht="26.25" customHeight="1">
      <c r="A5" s="97"/>
      <c r="B5" s="101"/>
      <c r="C5" s="101" t="s">
        <v>1485</v>
      </c>
      <c r="D5" s="101" t="s">
        <v>1449</v>
      </c>
      <c r="E5" s="101" t="s">
        <v>1549</v>
      </c>
      <c r="F5" s="385" t="s">
        <v>1450</v>
      </c>
      <c r="G5" s="385" t="s">
        <v>1490</v>
      </c>
      <c r="H5" s="385" t="s">
        <v>1451</v>
      </c>
      <c r="I5" s="98" t="s">
        <v>1452</v>
      </c>
      <c r="J5" s="88"/>
    </row>
    <row r="6" spans="1:10" s="51" customFormat="1" ht="26.25" customHeight="1">
      <c r="A6" s="99"/>
      <c r="B6" s="102" t="s">
        <v>1453</v>
      </c>
      <c r="C6" s="102" t="s">
        <v>1487</v>
      </c>
      <c r="D6" s="102" t="s">
        <v>1454</v>
      </c>
      <c r="E6" s="386" t="s">
        <v>1455</v>
      </c>
      <c r="F6" s="102" t="s">
        <v>1456</v>
      </c>
      <c r="G6" s="102" t="s">
        <v>1081</v>
      </c>
      <c r="H6" s="386" t="s">
        <v>1457</v>
      </c>
      <c r="I6" s="93" t="s">
        <v>1458</v>
      </c>
      <c r="J6" s="93"/>
    </row>
    <row r="7" spans="1:10" s="429" customFormat="1" ht="22.5" customHeight="1">
      <c r="A7" s="127" t="s">
        <v>1183</v>
      </c>
      <c r="B7" s="1144" t="s">
        <v>1041</v>
      </c>
      <c r="C7" s="1145"/>
      <c r="D7" s="1145"/>
      <c r="E7" s="1145"/>
      <c r="F7" s="1145" t="s">
        <v>1005</v>
      </c>
      <c r="G7" s="1145"/>
      <c r="H7" s="1145"/>
      <c r="I7" s="1146"/>
      <c r="J7" s="360" t="s">
        <v>1183</v>
      </c>
    </row>
    <row r="8" spans="1:10" s="387" customFormat="1" ht="22.5" customHeight="1">
      <c r="A8" s="460" t="s">
        <v>243</v>
      </c>
      <c r="B8" s="461">
        <v>504</v>
      </c>
      <c r="C8" s="431" t="s">
        <v>1437</v>
      </c>
      <c r="D8" s="431" t="s">
        <v>244</v>
      </c>
      <c r="E8" s="115">
        <v>757312</v>
      </c>
      <c r="F8" s="433">
        <v>0.826</v>
      </c>
      <c r="G8" s="462">
        <v>4021</v>
      </c>
      <c r="H8" s="434">
        <v>0.99</v>
      </c>
      <c r="I8" s="431" t="s">
        <v>1046</v>
      </c>
      <c r="J8" s="93" t="s">
        <v>1035</v>
      </c>
    </row>
    <row r="9" spans="1:10" s="51" customFormat="1" ht="22.5" customHeight="1">
      <c r="A9" s="127" t="s">
        <v>1183</v>
      </c>
      <c r="B9" s="1156" t="s">
        <v>428</v>
      </c>
      <c r="C9" s="1136"/>
      <c r="D9" s="1136"/>
      <c r="E9" s="1136"/>
      <c r="F9" s="1136" t="s">
        <v>429</v>
      </c>
      <c r="G9" s="1136"/>
      <c r="H9" s="1136"/>
      <c r="I9" s="1137"/>
      <c r="J9" s="360" t="s">
        <v>1183</v>
      </c>
    </row>
    <row r="10" spans="1:10" s="387" customFormat="1" ht="22.5" customHeight="1">
      <c r="A10" s="388" t="s">
        <v>245</v>
      </c>
      <c r="B10" s="123">
        <v>1008</v>
      </c>
      <c r="C10" s="431" t="s">
        <v>1437</v>
      </c>
      <c r="D10" s="109" t="s">
        <v>246</v>
      </c>
      <c r="E10" s="110">
        <v>137568</v>
      </c>
      <c r="F10" s="124">
        <v>0.797</v>
      </c>
      <c r="G10" s="125">
        <v>728</v>
      </c>
      <c r="H10" s="434">
        <v>0.99</v>
      </c>
      <c r="I10" s="463" t="s">
        <v>1564</v>
      </c>
      <c r="J10" s="390" t="s">
        <v>1565</v>
      </c>
    </row>
    <row r="11" spans="1:10" s="387" customFormat="1" ht="22.5" customHeight="1" thickBot="1">
      <c r="A11" s="630" t="s">
        <v>1562</v>
      </c>
      <c r="B11" s="397">
        <v>916</v>
      </c>
      <c r="C11" s="436" t="s">
        <v>1012</v>
      </c>
      <c r="D11" s="464" t="s">
        <v>247</v>
      </c>
      <c r="E11" s="118">
        <v>750</v>
      </c>
      <c r="F11" s="398">
        <v>0.849</v>
      </c>
      <c r="G11" s="399">
        <v>4</v>
      </c>
      <c r="H11" s="465">
        <v>0.99</v>
      </c>
      <c r="I11" s="389" t="s">
        <v>1564</v>
      </c>
      <c r="J11" s="412" t="s">
        <v>1563</v>
      </c>
    </row>
    <row r="12" spans="1:10" s="429" customFormat="1" ht="22.5" customHeight="1">
      <c r="A12" s="451" t="s">
        <v>382</v>
      </c>
      <c r="B12" s="1143" t="s">
        <v>1041</v>
      </c>
      <c r="C12" s="1141"/>
      <c r="D12" s="1141"/>
      <c r="E12" s="1141"/>
      <c r="F12" s="1141" t="s">
        <v>1005</v>
      </c>
      <c r="G12" s="1141"/>
      <c r="H12" s="1141"/>
      <c r="I12" s="1142"/>
      <c r="J12" s="366" t="s">
        <v>382</v>
      </c>
    </row>
    <row r="13" spans="1:10" s="387" customFormat="1" ht="22.5" customHeight="1">
      <c r="A13" s="460" t="s">
        <v>243</v>
      </c>
      <c r="B13" s="461">
        <v>504</v>
      </c>
      <c r="C13" s="431" t="s">
        <v>1437</v>
      </c>
      <c r="D13" s="431" t="s">
        <v>244</v>
      </c>
      <c r="E13" s="115">
        <v>704841</v>
      </c>
      <c r="F13" s="433">
        <v>0.871</v>
      </c>
      <c r="G13" s="462">
        <v>3734</v>
      </c>
      <c r="H13" s="434">
        <v>0.99</v>
      </c>
      <c r="I13" s="431" t="s">
        <v>1046</v>
      </c>
      <c r="J13" s="93" t="s">
        <v>1035</v>
      </c>
    </row>
    <row r="14" spans="1:10" s="51" customFormat="1" ht="22.5" customHeight="1">
      <c r="A14" s="89" t="s">
        <v>382</v>
      </c>
      <c r="B14" s="1153" t="s">
        <v>430</v>
      </c>
      <c r="C14" s="1154"/>
      <c r="D14" s="1154"/>
      <c r="E14" s="1154"/>
      <c r="F14" s="1154" t="s">
        <v>427</v>
      </c>
      <c r="G14" s="1154"/>
      <c r="H14" s="1154"/>
      <c r="I14" s="1155"/>
      <c r="J14" s="90" t="s">
        <v>382</v>
      </c>
    </row>
    <row r="15" spans="1:10" s="387" customFormat="1" ht="22.5" customHeight="1">
      <c r="A15" s="388" t="s">
        <v>245</v>
      </c>
      <c r="B15" s="123">
        <v>1008</v>
      </c>
      <c r="C15" s="431" t="s">
        <v>1437</v>
      </c>
      <c r="D15" s="109" t="s">
        <v>246</v>
      </c>
      <c r="E15" s="110">
        <v>137568</v>
      </c>
      <c r="F15" s="124">
        <v>0.797</v>
      </c>
      <c r="G15" s="125">
        <v>728</v>
      </c>
      <c r="H15" s="434">
        <v>0.99</v>
      </c>
      <c r="I15" s="463" t="s">
        <v>1564</v>
      </c>
      <c r="J15" s="390" t="s">
        <v>1565</v>
      </c>
    </row>
    <row r="16" spans="1:10" s="387" customFormat="1" ht="22.5" customHeight="1" thickBot="1">
      <c r="A16" s="615" t="s">
        <v>248</v>
      </c>
      <c r="B16" s="406">
        <v>521</v>
      </c>
      <c r="C16" s="440" t="s">
        <v>1012</v>
      </c>
      <c r="D16" s="407" t="s">
        <v>249</v>
      </c>
      <c r="E16" s="466">
        <v>38910</v>
      </c>
      <c r="F16" s="409">
        <v>0.646</v>
      </c>
      <c r="G16" s="410">
        <v>206</v>
      </c>
      <c r="H16" s="467">
        <v>0.99</v>
      </c>
      <c r="I16" s="468" t="s">
        <v>250</v>
      </c>
      <c r="J16" s="412" t="s">
        <v>251</v>
      </c>
    </row>
    <row r="17" spans="1:10" s="387" customFormat="1" ht="16.5" customHeight="1">
      <c r="A17" s="326" t="s">
        <v>234</v>
      </c>
      <c r="B17" s="326"/>
      <c r="C17" s="326"/>
      <c r="D17" s="326"/>
      <c r="E17" s="326"/>
      <c r="F17" s="326"/>
      <c r="G17" s="51"/>
      <c r="I17" s="51" t="s">
        <v>1353</v>
      </c>
      <c r="J17" s="51"/>
    </row>
    <row r="18" spans="1:8" s="387" customFormat="1" ht="16.5" customHeight="1">
      <c r="A18" s="51" t="s">
        <v>431</v>
      </c>
      <c r="B18" s="375"/>
      <c r="C18" s="324"/>
      <c r="D18" s="324"/>
      <c r="E18" s="324"/>
      <c r="F18" s="324"/>
      <c r="G18" s="324"/>
      <c r="H18" s="324"/>
    </row>
    <row r="19" spans="1:8" s="387" customFormat="1" ht="16.5" customHeight="1">
      <c r="A19" s="51" t="s">
        <v>432</v>
      </c>
      <c r="B19" s="375"/>
      <c r="C19" s="324"/>
      <c r="D19" s="324"/>
      <c r="E19" s="324"/>
      <c r="F19" s="324"/>
      <c r="G19" s="324"/>
      <c r="H19" s="324"/>
    </row>
    <row r="20" s="381" customFormat="1" ht="14.25"/>
    <row r="21" s="381" customFormat="1" ht="14.25"/>
    <row r="22" s="381" customFormat="1" ht="14.25"/>
    <row r="23" s="381" customFormat="1" ht="14.25"/>
    <row r="24" s="381" customFormat="1" ht="14.25"/>
    <row r="25" s="381" customFormat="1" ht="14.25"/>
    <row r="26" s="381" customFormat="1" ht="14.25"/>
    <row r="27" s="381" customFormat="1" ht="14.25"/>
    <row r="28" s="381" customFormat="1" ht="14.25"/>
    <row r="29" s="381" customFormat="1" ht="14.25"/>
    <row r="30" s="381" customFormat="1" ht="14.25"/>
    <row r="31" s="381" customFormat="1" ht="14.25"/>
    <row r="32" s="381" customFormat="1" ht="14.25"/>
    <row r="33" s="381" customFormat="1" ht="14.25"/>
    <row r="34" s="381" customFormat="1" ht="14.25"/>
    <row r="35" s="381" customFormat="1" ht="14.25"/>
    <row r="36" s="381" customFormat="1" ht="14.25"/>
    <row r="37" s="381" customFormat="1" ht="14.25"/>
    <row r="38" s="381" customFormat="1" ht="14.25"/>
    <row r="39" s="381" customFormat="1" ht="14.25"/>
    <row r="40" s="381" customFormat="1" ht="14.25"/>
    <row r="41" s="381" customFormat="1" ht="14.25"/>
    <row r="42" s="381" customFormat="1" ht="14.25"/>
    <row r="43" s="381" customFormat="1" ht="14.25"/>
    <row r="44" s="381" customFormat="1" ht="14.25"/>
    <row r="45" s="381" customFormat="1" ht="14.25"/>
    <row r="46" s="381" customFormat="1" ht="14.25"/>
    <row r="47" s="381" customFormat="1" ht="14.25"/>
    <row r="48" s="381" customFormat="1" ht="14.25"/>
    <row r="49" s="381" customFormat="1" ht="14.25"/>
    <row r="50" s="381" customFormat="1" ht="14.25"/>
    <row r="51" s="381" customFormat="1" ht="14.25"/>
    <row r="52" s="381" customFormat="1" ht="14.25"/>
    <row r="53" s="381" customFormat="1" ht="14.25"/>
    <row r="54" s="381" customFormat="1" ht="14.25"/>
    <row r="55" s="381" customFormat="1" ht="14.25"/>
    <row r="56" s="381" customFormat="1" ht="14.25"/>
    <row r="57" s="381" customFormat="1" ht="14.25"/>
    <row r="58" s="381" customFormat="1" ht="14.25"/>
    <row r="59" s="381" customFormat="1" ht="14.25"/>
    <row r="60" s="381" customFormat="1" ht="14.25"/>
    <row r="61" s="381" customFormat="1" ht="14.25"/>
    <row r="62" s="381" customFormat="1" ht="14.25"/>
    <row r="63" s="381" customFormat="1" ht="14.25"/>
    <row r="64" s="381" customFormat="1" ht="14.25"/>
    <row r="65" s="381" customFormat="1" ht="14.25"/>
    <row r="66" s="381" customFormat="1" ht="14.25"/>
    <row r="67" s="381" customFormat="1" ht="14.25"/>
    <row r="68" s="381" customFormat="1" ht="14.25"/>
    <row r="69" s="381" customFormat="1" ht="14.25"/>
    <row r="70" s="381" customFormat="1" ht="14.25"/>
    <row r="71" s="381" customFormat="1" ht="14.25"/>
    <row r="72" s="381" customFormat="1" ht="14.25"/>
    <row r="73" s="381" customFormat="1" ht="14.25"/>
    <row r="74" s="381" customFormat="1" ht="14.25"/>
    <row r="75" s="381" customFormat="1" ht="14.25"/>
    <row r="76" s="381" customFormat="1" ht="14.25"/>
    <row r="77" s="381" customFormat="1" ht="14.25"/>
    <row r="78" s="381" customFormat="1" ht="14.25"/>
    <row r="79" s="381" customFormat="1" ht="14.25"/>
    <row r="80" s="381" customFormat="1" ht="14.25"/>
    <row r="81" s="381" customFormat="1" ht="14.25"/>
    <row r="82" s="381" customFormat="1" ht="14.25"/>
    <row r="83" s="381" customFormat="1" ht="14.25"/>
    <row r="84" s="381" customFormat="1" ht="14.25"/>
    <row r="85" s="381" customFormat="1" ht="14.25"/>
    <row r="86" s="381" customFormat="1" ht="14.25"/>
    <row r="87" s="381" customFormat="1" ht="14.25"/>
    <row r="88" s="381" customFormat="1" ht="14.25"/>
    <row r="89" s="381" customFormat="1" ht="14.25"/>
    <row r="90" s="381" customFormat="1" ht="14.25"/>
    <row r="91" s="381" customFormat="1" ht="14.25"/>
    <row r="92" s="381" customFormat="1" ht="14.25"/>
    <row r="93" s="381" customFormat="1" ht="14.25"/>
    <row r="94" s="381" customFormat="1" ht="14.25"/>
    <row r="95" s="381" customFormat="1" ht="14.25"/>
    <row r="96" s="381" customFormat="1" ht="14.25"/>
    <row r="97" s="381" customFormat="1" ht="14.25"/>
    <row r="98" s="381" customFormat="1" ht="14.25"/>
    <row r="99" s="381" customFormat="1" ht="14.25"/>
    <row r="100" s="381" customFormat="1" ht="14.25"/>
    <row r="101" s="381" customFormat="1" ht="14.25"/>
    <row r="102" s="381" customFormat="1" ht="14.25"/>
    <row r="103" s="381" customFormat="1" ht="14.25"/>
    <row r="104" s="381" customFormat="1" ht="14.25"/>
    <row r="105" s="381" customFormat="1" ht="14.25"/>
    <row r="106" s="381" customFormat="1" ht="14.25"/>
    <row r="107" s="381" customFormat="1" ht="14.25"/>
    <row r="108" s="381" customFormat="1" ht="14.25"/>
    <row r="109" s="381" customFormat="1" ht="14.25"/>
    <row r="110" s="381" customFormat="1" ht="14.25"/>
    <row r="111" s="381" customFormat="1" ht="14.25"/>
    <row r="112" s="381" customFormat="1" ht="14.25"/>
    <row r="113" s="381" customFormat="1" ht="14.25"/>
    <row r="114" s="381" customFormat="1" ht="14.25"/>
    <row r="115" s="381" customFormat="1" ht="14.25"/>
    <row r="116" s="381" customFormat="1" ht="14.25"/>
    <row r="117" s="381" customFormat="1" ht="14.25"/>
    <row r="118" s="381" customFormat="1" ht="14.25"/>
    <row r="119" s="381" customFormat="1" ht="14.25"/>
    <row r="120" s="381" customFormat="1" ht="14.25"/>
    <row r="121" s="381" customFormat="1" ht="14.25"/>
    <row r="122" s="381" customFormat="1" ht="14.25"/>
    <row r="123" s="381" customFormat="1" ht="14.25"/>
    <row r="124" s="381" customFormat="1" ht="14.25"/>
    <row r="125" s="381" customFormat="1" ht="14.25"/>
    <row r="126" s="381" customFormat="1" ht="14.25"/>
    <row r="127" s="381" customFormat="1" ht="14.25"/>
    <row r="128" s="381" customFormat="1" ht="14.25"/>
    <row r="129" s="381" customFormat="1" ht="14.25"/>
    <row r="130" s="381" customFormat="1" ht="14.25"/>
    <row r="131" s="381" customFormat="1" ht="14.25"/>
    <row r="132" s="381" customFormat="1" ht="14.25"/>
    <row r="133" s="381" customFormat="1" ht="14.25"/>
    <row r="134" s="381" customFormat="1" ht="14.25"/>
    <row r="135" s="381" customFormat="1" ht="14.25"/>
    <row r="136" s="381" customFormat="1" ht="14.25"/>
    <row r="137" s="381" customFormat="1" ht="14.25"/>
    <row r="138" s="381" customFormat="1" ht="14.25"/>
    <row r="139" s="381" customFormat="1" ht="14.25"/>
    <row r="140" s="381" customFormat="1" ht="14.25"/>
    <row r="141" s="381" customFormat="1" ht="14.25"/>
    <row r="142" s="381" customFormat="1" ht="14.25"/>
    <row r="143" s="381" customFormat="1" ht="14.25"/>
    <row r="144" s="381" customFormat="1" ht="14.25"/>
    <row r="145" s="381" customFormat="1" ht="14.25"/>
    <row r="146" s="381" customFormat="1" ht="14.25"/>
    <row r="147" s="381" customFormat="1" ht="14.25"/>
    <row r="148" s="381" customFormat="1" ht="14.25"/>
    <row r="149" s="381" customFormat="1" ht="14.25"/>
    <row r="150" s="381" customFormat="1" ht="14.25"/>
    <row r="151" s="381" customFormat="1" ht="14.25"/>
    <row r="152" s="381" customFormat="1" ht="14.25"/>
    <row r="153" s="381" customFormat="1" ht="14.25"/>
    <row r="154" s="381" customFormat="1" ht="14.25"/>
    <row r="155" s="381" customFormat="1" ht="14.25"/>
    <row r="156" s="381" customFormat="1" ht="14.25"/>
    <row r="157" s="381" customFormat="1" ht="14.25"/>
    <row r="158" s="381" customFormat="1" ht="14.25"/>
    <row r="159" s="381" customFormat="1" ht="14.25"/>
    <row r="160" s="381" customFormat="1" ht="14.25"/>
    <row r="161" s="381" customFormat="1" ht="14.25"/>
    <row r="162" s="381" customFormat="1" ht="14.25"/>
    <row r="163" s="381" customFormat="1" ht="14.25"/>
    <row r="164" s="381" customFormat="1" ht="14.25"/>
    <row r="165" s="381" customFormat="1" ht="14.25"/>
    <row r="166" s="381" customFormat="1" ht="14.25"/>
    <row r="167" s="381" customFormat="1" ht="14.25"/>
    <row r="168" s="381" customFormat="1" ht="14.25"/>
    <row r="169" s="381" customFormat="1" ht="14.25"/>
    <row r="170" s="381" customFormat="1" ht="14.25"/>
    <row r="171" s="381" customFormat="1" ht="14.25"/>
    <row r="172" s="381" customFormat="1" ht="14.25"/>
    <row r="173" s="381" customFormat="1" ht="14.25"/>
    <row r="174" s="381" customFormat="1" ht="14.25"/>
    <row r="175" s="381" customFormat="1" ht="14.25"/>
    <row r="176" s="381" customFormat="1" ht="14.25"/>
    <row r="177" s="381" customFormat="1" ht="14.25"/>
    <row r="178" s="381" customFormat="1" ht="14.25"/>
    <row r="179" s="381" customFormat="1" ht="14.25"/>
    <row r="180" s="381" customFormat="1" ht="14.25"/>
    <row r="181" s="381" customFormat="1" ht="14.25"/>
    <row r="182" s="381" customFormat="1" ht="14.25"/>
    <row r="183" s="381" customFormat="1" ht="14.25"/>
    <row r="184" s="381" customFormat="1" ht="14.25"/>
    <row r="185" s="381" customFormat="1" ht="14.25"/>
    <row r="186" s="381" customFormat="1" ht="14.25"/>
    <row r="187" s="381" customFormat="1" ht="14.25"/>
    <row r="188" s="381" customFormat="1" ht="14.25"/>
    <row r="189" s="381" customFormat="1" ht="14.25"/>
    <row r="190" s="381" customFormat="1" ht="14.25"/>
    <row r="191" s="381" customFormat="1" ht="14.25"/>
    <row r="192" s="381" customFormat="1" ht="14.25"/>
    <row r="193" s="381" customFormat="1" ht="14.25"/>
    <row r="194" s="381" customFormat="1" ht="14.25"/>
    <row r="195" s="381" customFormat="1" ht="14.25"/>
    <row r="196" s="381" customFormat="1" ht="14.25"/>
    <row r="197" s="381" customFormat="1" ht="14.25"/>
    <row r="198" s="381" customFormat="1" ht="14.25"/>
    <row r="199" s="381" customFormat="1" ht="14.25"/>
    <row r="200" s="381" customFormat="1" ht="14.25"/>
    <row r="201" s="381" customFormat="1" ht="14.25"/>
    <row r="202" s="381" customFormat="1" ht="14.25"/>
    <row r="203" s="381" customFormat="1" ht="14.25"/>
    <row r="204" s="381" customFormat="1" ht="14.25"/>
    <row r="205" s="381" customFormat="1" ht="14.25"/>
    <row r="206" s="381" customFormat="1" ht="14.25"/>
    <row r="207" s="381" customFormat="1" ht="14.25"/>
    <row r="208" s="381" customFormat="1" ht="14.25"/>
    <row r="209" s="381" customFormat="1" ht="14.25"/>
    <row r="210" s="381" customFormat="1" ht="14.25"/>
    <row r="211" s="381" customFormat="1" ht="14.25"/>
    <row r="212" s="381" customFormat="1" ht="14.25"/>
    <row r="213" s="381" customFormat="1" ht="14.25"/>
    <row r="214" s="381" customFormat="1" ht="14.25"/>
    <row r="215" s="381" customFormat="1" ht="14.25"/>
    <row r="216" s="381" customFormat="1" ht="14.25"/>
    <row r="217" s="381" customFormat="1" ht="14.25"/>
    <row r="218" s="381" customFormat="1" ht="14.25"/>
    <row r="219" s="381" customFormat="1" ht="14.25"/>
    <row r="220" s="381" customFormat="1" ht="14.25"/>
    <row r="221" s="381" customFormat="1" ht="14.25"/>
    <row r="222" s="381" customFormat="1" ht="14.25"/>
    <row r="223" s="381" customFormat="1" ht="14.25"/>
    <row r="224" s="381" customFormat="1" ht="14.25"/>
    <row r="225" s="381" customFormat="1" ht="14.25"/>
    <row r="226" s="381" customFormat="1" ht="14.25"/>
    <row r="227" s="381" customFormat="1" ht="14.25"/>
    <row r="228" s="381" customFormat="1" ht="14.25"/>
    <row r="229" s="381" customFormat="1" ht="14.25"/>
    <row r="230" s="381" customFormat="1" ht="14.25"/>
    <row r="231" s="381" customFormat="1" ht="14.25"/>
    <row r="232" s="381" customFormat="1" ht="14.25"/>
    <row r="233" s="381" customFormat="1" ht="14.25"/>
    <row r="234" s="381" customFormat="1" ht="14.25"/>
    <row r="235" s="381" customFormat="1" ht="14.25"/>
  </sheetData>
  <sheetProtection/>
  <mergeCells count="10">
    <mergeCell ref="B14:E14"/>
    <mergeCell ref="F14:I14"/>
    <mergeCell ref="A1:J1"/>
    <mergeCell ref="A2:J2"/>
    <mergeCell ref="B7:E7"/>
    <mergeCell ref="B12:E12"/>
    <mergeCell ref="F7:I7"/>
    <mergeCell ref="B9:E9"/>
    <mergeCell ref="F9:I9"/>
    <mergeCell ref="F12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0" width="10.88671875" style="0" customWidth="1"/>
  </cols>
  <sheetData>
    <row r="1" spans="1:10" s="379" customFormat="1" ht="36.75" customHeight="1">
      <c r="A1" s="1138" t="s">
        <v>1548</v>
      </c>
      <c r="B1" s="1138"/>
      <c r="C1" s="1138"/>
      <c r="D1" s="1138"/>
      <c r="E1" s="1138"/>
      <c r="F1" s="1138"/>
      <c r="G1" s="1138"/>
      <c r="H1" s="1138"/>
      <c r="I1" s="1138"/>
      <c r="J1" s="1138"/>
    </row>
    <row r="2" spans="1:10" s="387" customFormat="1" ht="16.5" customHeight="1" thickBot="1">
      <c r="A2" s="1148"/>
      <c r="B2" s="1148"/>
      <c r="C2" s="1148"/>
      <c r="D2" s="1148"/>
      <c r="E2" s="1148"/>
      <c r="F2" s="1148"/>
      <c r="G2" s="1148"/>
      <c r="H2" s="1148"/>
      <c r="I2" s="1148"/>
      <c r="J2" s="1148"/>
    </row>
    <row r="3" spans="1:10" s="51" customFormat="1" ht="26.25" customHeight="1">
      <c r="A3" s="382"/>
      <c r="B3" s="383" t="s">
        <v>1050</v>
      </c>
      <c r="C3" s="383" t="s">
        <v>1051</v>
      </c>
      <c r="D3" s="383" t="s">
        <v>1052</v>
      </c>
      <c r="E3" s="383" t="s">
        <v>1053</v>
      </c>
      <c r="F3" s="383" t="s">
        <v>1054</v>
      </c>
      <c r="G3" s="383" t="s">
        <v>1055</v>
      </c>
      <c r="H3" s="383" t="s">
        <v>1056</v>
      </c>
      <c r="I3" s="384" t="s">
        <v>1057</v>
      </c>
      <c r="J3" s="384"/>
    </row>
    <row r="4" spans="1:10" s="51" customFormat="1" ht="26.25" customHeight="1">
      <c r="A4" s="97" t="s">
        <v>252</v>
      </c>
      <c r="B4" s="101"/>
      <c r="C4" s="101"/>
      <c r="D4" s="101"/>
      <c r="E4" s="101" t="s">
        <v>1058</v>
      </c>
      <c r="F4" s="101"/>
      <c r="G4" s="101"/>
      <c r="H4" s="101" t="s">
        <v>1059</v>
      </c>
      <c r="I4" s="88" t="s">
        <v>1060</v>
      </c>
      <c r="J4" s="88" t="s">
        <v>1061</v>
      </c>
    </row>
    <row r="5" spans="1:10" s="51" customFormat="1" ht="26.25" customHeight="1">
      <c r="A5" s="97"/>
      <c r="B5" s="101"/>
      <c r="C5" s="101" t="s">
        <v>1062</v>
      </c>
      <c r="D5" s="101" t="s">
        <v>1063</v>
      </c>
      <c r="E5" s="101" t="s">
        <v>1549</v>
      </c>
      <c r="F5" s="385" t="s">
        <v>1064</v>
      </c>
      <c r="G5" s="385" t="s">
        <v>1065</v>
      </c>
      <c r="H5" s="385" t="s">
        <v>1066</v>
      </c>
      <c r="I5" s="98" t="s">
        <v>1067</v>
      </c>
      <c r="J5" s="88"/>
    </row>
    <row r="6" spans="1:10" s="51" customFormat="1" ht="26.25" customHeight="1">
      <c r="A6" s="99"/>
      <c r="B6" s="102" t="s">
        <v>1068</v>
      </c>
      <c r="C6" s="102" t="s">
        <v>1069</v>
      </c>
      <c r="D6" s="102" t="s">
        <v>1070</v>
      </c>
      <c r="E6" s="386" t="s">
        <v>1071</v>
      </c>
      <c r="F6" s="102" t="s">
        <v>1072</v>
      </c>
      <c r="G6" s="102" t="s">
        <v>1073</v>
      </c>
      <c r="H6" s="386" t="s">
        <v>1074</v>
      </c>
      <c r="I6" s="93" t="s">
        <v>1075</v>
      </c>
      <c r="J6" s="93"/>
    </row>
    <row r="7" spans="1:10" s="470" customFormat="1" ht="22.5" customHeight="1">
      <c r="A7" s="139" t="s">
        <v>379</v>
      </c>
      <c r="B7" s="1159" t="s">
        <v>253</v>
      </c>
      <c r="C7" s="1160"/>
      <c r="D7" s="1160"/>
      <c r="E7" s="1160"/>
      <c r="F7" s="1160" t="s">
        <v>1005</v>
      </c>
      <c r="G7" s="1160"/>
      <c r="H7" s="1160"/>
      <c r="I7" s="294"/>
      <c r="J7" s="469" t="s">
        <v>164</v>
      </c>
    </row>
    <row r="8" spans="1:10" s="387" customFormat="1" ht="22.5" customHeight="1">
      <c r="A8" s="430" t="s">
        <v>243</v>
      </c>
      <c r="B8" s="471">
        <v>504</v>
      </c>
      <c r="C8" s="431" t="s">
        <v>1437</v>
      </c>
      <c r="D8" s="431" t="s">
        <v>244</v>
      </c>
      <c r="E8" s="472">
        <v>710142</v>
      </c>
      <c r="F8" s="433">
        <v>0.854</v>
      </c>
      <c r="G8" s="435">
        <v>4908</v>
      </c>
      <c r="H8" s="434">
        <v>0.99</v>
      </c>
      <c r="I8" s="431" t="s">
        <v>1046</v>
      </c>
      <c r="J8" s="88" t="s">
        <v>1035</v>
      </c>
    </row>
    <row r="9" spans="1:10" s="387" customFormat="1" ht="22.5" customHeight="1">
      <c r="A9" s="430" t="s">
        <v>254</v>
      </c>
      <c r="B9" s="471">
        <v>428</v>
      </c>
      <c r="C9" s="431" t="s">
        <v>1012</v>
      </c>
      <c r="D9" s="431" t="s">
        <v>240</v>
      </c>
      <c r="E9" s="472">
        <v>108174</v>
      </c>
      <c r="F9" s="433">
        <v>0.915</v>
      </c>
      <c r="G9" s="472">
        <v>726</v>
      </c>
      <c r="H9" s="434">
        <v>0.99</v>
      </c>
      <c r="I9" s="431" t="s">
        <v>1044</v>
      </c>
      <c r="J9" s="88" t="s">
        <v>1045</v>
      </c>
    </row>
    <row r="10" spans="1:10" s="51" customFormat="1" ht="22.5" customHeight="1" thickBot="1">
      <c r="A10" s="430" t="s">
        <v>255</v>
      </c>
      <c r="B10" s="473">
        <v>299</v>
      </c>
      <c r="C10" s="436" t="s">
        <v>1437</v>
      </c>
      <c r="D10" s="436" t="s">
        <v>244</v>
      </c>
      <c r="E10" s="474">
        <v>52543</v>
      </c>
      <c r="F10" s="475">
        <v>0.804</v>
      </c>
      <c r="G10" s="476">
        <v>353</v>
      </c>
      <c r="H10" s="465">
        <v>0.98</v>
      </c>
      <c r="I10" s="436" t="s">
        <v>1046</v>
      </c>
      <c r="J10" s="88" t="s">
        <v>1021</v>
      </c>
    </row>
    <row r="11" spans="1:10" s="470" customFormat="1" ht="22.5" customHeight="1">
      <c r="A11" s="477" t="s">
        <v>382</v>
      </c>
      <c r="B11" s="1157" t="s">
        <v>253</v>
      </c>
      <c r="C11" s="1158"/>
      <c r="D11" s="1158"/>
      <c r="E11" s="1158"/>
      <c r="F11" s="1158" t="s">
        <v>1005</v>
      </c>
      <c r="G11" s="1158"/>
      <c r="H11" s="1158"/>
      <c r="I11" s="478"/>
      <c r="J11" s="479" t="s">
        <v>382</v>
      </c>
    </row>
    <row r="12" spans="1:10" s="387" customFormat="1" ht="22.5" customHeight="1">
      <c r="A12" s="430" t="s">
        <v>243</v>
      </c>
      <c r="B12" s="471">
        <v>504</v>
      </c>
      <c r="C12" s="431" t="s">
        <v>1437</v>
      </c>
      <c r="D12" s="431" t="s">
        <v>244</v>
      </c>
      <c r="E12" s="472">
        <v>681485</v>
      </c>
      <c r="F12" s="433">
        <v>0.896</v>
      </c>
      <c r="G12" s="435">
        <v>4749</v>
      </c>
      <c r="H12" s="434">
        <v>0.99</v>
      </c>
      <c r="I12" s="431" t="s">
        <v>1046</v>
      </c>
      <c r="J12" s="88" t="s">
        <v>1035</v>
      </c>
    </row>
    <row r="13" spans="1:10" s="387" customFormat="1" ht="22.5" customHeight="1">
      <c r="A13" s="430" t="s">
        <v>254</v>
      </c>
      <c r="B13" s="471">
        <v>428</v>
      </c>
      <c r="C13" s="431" t="s">
        <v>1012</v>
      </c>
      <c r="D13" s="431" t="s">
        <v>240</v>
      </c>
      <c r="E13" s="472">
        <v>106758</v>
      </c>
      <c r="F13" s="433">
        <v>0.914</v>
      </c>
      <c r="G13" s="472">
        <v>716</v>
      </c>
      <c r="H13" s="434">
        <v>0.99</v>
      </c>
      <c r="I13" s="431" t="s">
        <v>1044</v>
      </c>
      <c r="J13" s="88" t="s">
        <v>1045</v>
      </c>
    </row>
    <row r="14" spans="1:10" s="51" customFormat="1" ht="22.5" customHeight="1" thickBot="1">
      <c r="A14" s="480" t="s">
        <v>255</v>
      </c>
      <c r="B14" s="481">
        <v>299</v>
      </c>
      <c r="C14" s="440" t="s">
        <v>1437</v>
      </c>
      <c r="D14" s="440" t="s">
        <v>244</v>
      </c>
      <c r="E14" s="482">
        <v>50958</v>
      </c>
      <c r="F14" s="483">
        <v>0.782</v>
      </c>
      <c r="G14" s="484">
        <v>342</v>
      </c>
      <c r="H14" s="467">
        <v>0.98</v>
      </c>
      <c r="I14" s="440" t="s">
        <v>1046</v>
      </c>
      <c r="J14" s="373" t="s">
        <v>1021</v>
      </c>
    </row>
    <row r="15" spans="1:9" s="51" customFormat="1" ht="18" customHeight="1">
      <c r="A15" s="326" t="s">
        <v>388</v>
      </c>
      <c r="B15" s="326"/>
      <c r="C15" s="326"/>
      <c r="D15" s="326"/>
      <c r="E15" s="326"/>
      <c r="F15" s="326"/>
      <c r="H15" s="51" t="s">
        <v>1353</v>
      </c>
      <c r="I15" s="326"/>
    </row>
    <row r="16" spans="1:8" s="51" customFormat="1" ht="18" customHeight="1">
      <c r="A16" s="51" t="s">
        <v>434</v>
      </c>
      <c r="B16" s="375"/>
      <c r="C16" s="324"/>
      <c r="D16" s="324"/>
      <c r="E16" s="324"/>
      <c r="F16" s="324"/>
      <c r="G16" s="324"/>
      <c r="H16" s="324"/>
    </row>
    <row r="17" s="51" customFormat="1" ht="18" customHeight="1">
      <c r="A17" s="51" t="s">
        <v>424</v>
      </c>
    </row>
    <row r="18" spans="1:6" s="485" customFormat="1" ht="19.5" customHeight="1">
      <c r="A18" s="381"/>
      <c r="B18" s="381"/>
      <c r="C18" s="381"/>
      <c r="D18" s="381"/>
      <c r="E18" s="381"/>
      <c r="F18" s="381"/>
    </row>
    <row r="19" s="485" customFormat="1" ht="13.5"/>
    <row r="20" s="485" customFormat="1" ht="13.5"/>
    <row r="21" s="485" customFormat="1" ht="13.5"/>
    <row r="22" s="485" customFormat="1" ht="13.5"/>
    <row r="23" s="485" customFormat="1" ht="13.5"/>
    <row r="24" s="485" customFormat="1" ht="13.5"/>
    <row r="25" s="485" customFormat="1" ht="13.5"/>
    <row r="26" s="485" customFormat="1" ht="13.5"/>
    <row r="27" s="485" customFormat="1" ht="13.5"/>
    <row r="28" s="485" customFormat="1" ht="13.5"/>
    <row r="29" s="485" customFormat="1" ht="13.5"/>
    <row r="30" s="485" customFormat="1" ht="13.5"/>
    <row r="31" s="485" customFormat="1" ht="13.5"/>
    <row r="32" s="485" customFormat="1" ht="13.5"/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  <row r="63" s="485" customFormat="1" ht="13.5"/>
    <row r="64" s="485" customFormat="1" ht="13.5"/>
    <row r="65" s="485" customFormat="1" ht="13.5"/>
    <row r="66" s="485" customFormat="1" ht="13.5"/>
    <row r="67" s="485" customFormat="1" ht="13.5"/>
    <row r="68" s="485" customFormat="1" ht="13.5"/>
    <row r="69" s="485" customFormat="1" ht="13.5"/>
    <row r="70" s="485" customFormat="1" ht="13.5"/>
    <row r="71" s="485" customFormat="1" ht="13.5"/>
    <row r="72" s="485" customFormat="1" ht="13.5"/>
    <row r="73" s="485" customFormat="1" ht="13.5"/>
    <row r="74" s="485" customFormat="1" ht="13.5"/>
    <row r="75" s="485" customFormat="1" ht="13.5"/>
    <row r="76" s="485" customFormat="1" ht="13.5"/>
    <row r="77" s="485" customFormat="1" ht="13.5"/>
    <row r="78" s="485" customFormat="1" ht="13.5"/>
    <row r="79" s="485" customFormat="1" ht="13.5"/>
    <row r="80" s="485" customFormat="1" ht="13.5"/>
    <row r="81" s="485" customFormat="1" ht="13.5"/>
    <row r="82" s="485" customFormat="1" ht="13.5"/>
    <row r="83" s="485" customFormat="1" ht="13.5"/>
    <row r="84" s="485" customFormat="1" ht="13.5"/>
    <row r="85" s="485" customFormat="1" ht="13.5"/>
    <row r="86" s="485" customFormat="1" ht="13.5"/>
    <row r="87" s="485" customFormat="1" ht="13.5"/>
    <row r="88" s="485" customFormat="1" ht="13.5"/>
    <row r="89" s="485" customFormat="1" ht="13.5"/>
    <row r="90" s="485" customFormat="1" ht="13.5"/>
    <row r="91" s="485" customFormat="1" ht="13.5"/>
    <row r="92" s="485" customFormat="1" ht="13.5"/>
    <row r="93" s="485" customFormat="1" ht="13.5"/>
    <row r="94" s="485" customFormat="1" ht="13.5"/>
    <row r="95" s="485" customFormat="1" ht="13.5"/>
    <row r="96" s="485" customFormat="1" ht="13.5"/>
    <row r="97" s="485" customFormat="1" ht="13.5"/>
    <row r="98" s="485" customFormat="1" ht="13.5"/>
    <row r="99" s="485" customFormat="1" ht="13.5"/>
    <row r="100" s="485" customFormat="1" ht="13.5"/>
    <row r="101" s="485" customFormat="1" ht="13.5"/>
    <row r="102" s="485" customFormat="1" ht="13.5"/>
    <row r="103" s="485" customFormat="1" ht="13.5"/>
    <row r="104" s="485" customFormat="1" ht="13.5"/>
    <row r="105" s="485" customFormat="1" ht="13.5"/>
    <row r="106" s="485" customFormat="1" ht="13.5"/>
    <row r="107" s="485" customFormat="1" ht="13.5"/>
    <row r="108" s="485" customFormat="1" ht="13.5"/>
    <row r="109" s="485" customFormat="1" ht="13.5"/>
    <row r="110" s="485" customFormat="1" ht="13.5"/>
    <row r="111" s="485" customFormat="1" ht="13.5"/>
    <row r="112" s="485" customFormat="1" ht="13.5"/>
    <row r="113" s="485" customFormat="1" ht="13.5"/>
    <row r="114" s="485" customFormat="1" ht="13.5"/>
    <row r="115" s="485" customFormat="1" ht="13.5"/>
    <row r="116" s="485" customFormat="1" ht="13.5"/>
    <row r="117" s="485" customFormat="1" ht="13.5"/>
    <row r="118" s="485" customFormat="1" ht="13.5"/>
    <row r="119" s="485" customFormat="1" ht="13.5"/>
    <row r="120" s="485" customFormat="1" ht="13.5"/>
    <row r="121" s="485" customFormat="1" ht="13.5"/>
    <row r="122" s="485" customFormat="1" ht="13.5"/>
    <row r="123" s="485" customFormat="1" ht="13.5"/>
    <row r="124" s="485" customFormat="1" ht="13.5"/>
    <row r="125" s="485" customFormat="1" ht="13.5"/>
    <row r="126" s="485" customFormat="1" ht="13.5"/>
    <row r="127" s="485" customFormat="1" ht="13.5"/>
    <row r="128" s="485" customFormat="1" ht="13.5"/>
    <row r="129" s="485" customFormat="1" ht="13.5"/>
    <row r="130" s="485" customFormat="1" ht="13.5"/>
    <row r="131" s="485" customFormat="1" ht="13.5"/>
    <row r="132" s="485" customFormat="1" ht="13.5"/>
    <row r="133" s="485" customFormat="1" ht="13.5"/>
    <row r="134" s="485" customFormat="1" ht="13.5"/>
    <row r="135" s="485" customFormat="1" ht="13.5"/>
    <row r="136" s="485" customFormat="1" ht="13.5"/>
    <row r="137" s="485" customFormat="1" ht="13.5"/>
    <row r="138" s="485" customFormat="1" ht="13.5"/>
    <row r="139" s="485" customFormat="1" ht="13.5"/>
    <row r="140" s="485" customFormat="1" ht="13.5"/>
    <row r="141" s="485" customFormat="1" ht="13.5"/>
    <row r="142" s="485" customFormat="1" ht="13.5"/>
    <row r="143" s="485" customFormat="1" ht="13.5"/>
    <row r="144" s="485" customFormat="1" ht="13.5"/>
  </sheetData>
  <sheetProtection/>
  <mergeCells count="6">
    <mergeCell ref="B11:E11"/>
    <mergeCell ref="F11:H11"/>
    <mergeCell ref="A1:J1"/>
    <mergeCell ref="A2:J2"/>
    <mergeCell ref="B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J16"/>
  <sheetViews>
    <sheetView zoomScalePageLayoutView="0" workbookViewId="0" topLeftCell="A1">
      <selection activeCell="D20" sqref="D20"/>
    </sheetView>
  </sheetViews>
  <sheetFormatPr defaultColWidth="8.88671875" defaultRowHeight="13.5"/>
  <cols>
    <col min="1" max="10" width="10.88671875" style="0" customWidth="1"/>
  </cols>
  <sheetData>
    <row r="1" spans="1:10" s="379" customFormat="1" ht="36.75" customHeight="1">
      <c r="A1" s="1138" t="s">
        <v>1548</v>
      </c>
      <c r="B1" s="1138"/>
      <c r="C1" s="1138"/>
      <c r="D1" s="1138"/>
      <c r="E1" s="1138"/>
      <c r="F1" s="1138"/>
      <c r="G1" s="1138"/>
      <c r="H1" s="1138"/>
      <c r="I1" s="1138"/>
      <c r="J1" s="1138"/>
    </row>
    <row r="2" spans="1:10" s="387" customFormat="1" ht="16.5" customHeight="1" thickBot="1">
      <c r="A2" s="1148"/>
      <c r="B2" s="1148"/>
      <c r="C2" s="1148"/>
      <c r="D2" s="1148"/>
      <c r="E2" s="1148"/>
      <c r="F2" s="1148"/>
      <c r="G2" s="1148"/>
      <c r="H2" s="1148"/>
      <c r="I2" s="1148"/>
      <c r="J2" s="1148"/>
    </row>
    <row r="3" spans="1:10" s="51" customFormat="1" ht="22.5" customHeight="1">
      <c r="A3" s="382"/>
      <c r="B3" s="383" t="s">
        <v>1050</v>
      </c>
      <c r="C3" s="383" t="s">
        <v>1051</v>
      </c>
      <c r="D3" s="383" t="s">
        <v>1052</v>
      </c>
      <c r="E3" s="383" t="s">
        <v>1053</v>
      </c>
      <c r="F3" s="383" t="s">
        <v>1054</v>
      </c>
      <c r="G3" s="383" t="s">
        <v>1055</v>
      </c>
      <c r="H3" s="383" t="s">
        <v>1056</v>
      </c>
      <c r="I3" s="384" t="s">
        <v>1057</v>
      </c>
      <c r="J3" s="384"/>
    </row>
    <row r="4" spans="1:10" s="51" customFormat="1" ht="22.5" customHeight="1">
      <c r="A4" s="97" t="s">
        <v>252</v>
      </c>
      <c r="B4" s="101"/>
      <c r="C4" s="101"/>
      <c r="D4" s="101"/>
      <c r="E4" s="101" t="s">
        <v>1058</v>
      </c>
      <c r="F4" s="101"/>
      <c r="G4" s="101"/>
      <c r="H4" s="101" t="s">
        <v>1059</v>
      </c>
      <c r="I4" s="88" t="s">
        <v>1060</v>
      </c>
      <c r="J4" s="88" t="s">
        <v>1061</v>
      </c>
    </row>
    <row r="5" spans="1:10" s="51" customFormat="1" ht="22.5" customHeight="1">
      <c r="A5" s="97"/>
      <c r="B5" s="101"/>
      <c r="C5" s="101" t="s">
        <v>1062</v>
      </c>
      <c r="D5" s="101" t="s">
        <v>1063</v>
      </c>
      <c r="E5" s="101" t="s">
        <v>1549</v>
      </c>
      <c r="F5" s="385" t="s">
        <v>1064</v>
      </c>
      <c r="G5" s="385" t="s">
        <v>1065</v>
      </c>
      <c r="H5" s="385" t="s">
        <v>1066</v>
      </c>
      <c r="I5" s="98" t="s">
        <v>1067</v>
      </c>
      <c r="J5" s="88"/>
    </row>
    <row r="6" spans="1:10" s="51" customFormat="1" ht="22.5" customHeight="1">
      <c r="A6" s="99"/>
      <c r="B6" s="102" t="s">
        <v>1068</v>
      </c>
      <c r="C6" s="102" t="s">
        <v>1069</v>
      </c>
      <c r="D6" s="102" t="s">
        <v>1070</v>
      </c>
      <c r="E6" s="386" t="s">
        <v>1071</v>
      </c>
      <c r="F6" s="102" t="s">
        <v>1072</v>
      </c>
      <c r="G6" s="102" t="s">
        <v>1073</v>
      </c>
      <c r="H6" s="386" t="s">
        <v>1074</v>
      </c>
      <c r="I6" s="93" t="s">
        <v>1075</v>
      </c>
      <c r="J6" s="93"/>
    </row>
    <row r="7" spans="1:10" s="429" customFormat="1" ht="29.25" customHeight="1">
      <c r="A7" s="127" t="s">
        <v>379</v>
      </c>
      <c r="B7" s="1144" t="s">
        <v>1041</v>
      </c>
      <c r="C7" s="1145"/>
      <c r="D7" s="1145"/>
      <c r="E7" s="1145"/>
      <c r="F7" s="1145" t="s">
        <v>1005</v>
      </c>
      <c r="G7" s="1145"/>
      <c r="H7" s="1145"/>
      <c r="I7" s="128"/>
      <c r="J7" s="360" t="s">
        <v>379</v>
      </c>
    </row>
    <row r="8" spans="1:10" s="387" customFormat="1" ht="29.25" customHeight="1" thickBot="1">
      <c r="A8" s="430" t="s">
        <v>243</v>
      </c>
      <c r="B8" s="473">
        <v>504</v>
      </c>
      <c r="C8" s="436" t="s">
        <v>1437</v>
      </c>
      <c r="D8" s="436" t="s">
        <v>244</v>
      </c>
      <c r="E8" s="474">
        <v>843978</v>
      </c>
      <c r="F8" s="475">
        <v>0.799</v>
      </c>
      <c r="G8" s="486">
        <v>4471</v>
      </c>
      <c r="H8" s="465">
        <v>0.99</v>
      </c>
      <c r="I8" s="436" t="s">
        <v>1046</v>
      </c>
      <c r="J8" s="88" t="s">
        <v>1035</v>
      </c>
    </row>
    <row r="9" spans="1:10" s="429" customFormat="1" ht="29.25" customHeight="1">
      <c r="A9" s="451" t="s">
        <v>382</v>
      </c>
      <c r="B9" s="1143" t="s">
        <v>1041</v>
      </c>
      <c r="C9" s="1141"/>
      <c r="D9" s="1141"/>
      <c r="E9" s="1141"/>
      <c r="F9" s="1141" t="s">
        <v>1005</v>
      </c>
      <c r="G9" s="1141"/>
      <c r="H9" s="1141"/>
      <c r="I9" s="421"/>
      <c r="J9" s="366" t="s">
        <v>165</v>
      </c>
    </row>
    <row r="10" spans="1:10" s="387" customFormat="1" ht="29.25" customHeight="1" thickBot="1">
      <c r="A10" s="480" t="s">
        <v>243</v>
      </c>
      <c r="B10" s="481">
        <v>504</v>
      </c>
      <c r="C10" s="440" t="s">
        <v>1437</v>
      </c>
      <c r="D10" s="440" t="s">
        <v>244</v>
      </c>
      <c r="E10" s="482">
        <v>768189</v>
      </c>
      <c r="F10" s="483">
        <v>0.892</v>
      </c>
      <c r="G10" s="487">
        <v>4073</v>
      </c>
      <c r="H10" s="467">
        <v>0.99</v>
      </c>
      <c r="I10" s="440" t="s">
        <v>1046</v>
      </c>
      <c r="J10" s="373" t="s">
        <v>1035</v>
      </c>
    </row>
    <row r="11" spans="1:10" s="51" customFormat="1" ht="19.5" customHeight="1">
      <c r="A11" s="326" t="s">
        <v>388</v>
      </c>
      <c r="B11" s="326"/>
      <c r="C11" s="326"/>
      <c r="D11" s="326"/>
      <c r="E11" s="326"/>
      <c r="F11" s="326"/>
      <c r="H11" s="1131" t="s">
        <v>1353</v>
      </c>
      <c r="I11" s="1131"/>
      <c r="J11" s="1131"/>
    </row>
    <row r="12" spans="1:8" s="51" customFormat="1" ht="19.5" customHeight="1">
      <c r="A12" s="51" t="s">
        <v>435</v>
      </c>
      <c r="B12" s="375"/>
      <c r="C12" s="324"/>
      <c r="D12" s="324"/>
      <c r="E12" s="324"/>
      <c r="F12" s="324"/>
      <c r="G12" s="324"/>
      <c r="H12" s="324"/>
    </row>
    <row r="13" s="51" customFormat="1" ht="19.5" customHeight="1">
      <c r="A13" s="51" t="s">
        <v>390</v>
      </c>
    </row>
    <row r="14" spans="1:5" s="488" customFormat="1" ht="19.5" customHeight="1">
      <c r="A14" s="377"/>
      <c r="B14" s="377"/>
      <c r="C14" s="377"/>
      <c r="D14" s="377"/>
      <c r="E14" s="377"/>
    </row>
    <row r="15" spans="1:5" s="489" customFormat="1" ht="14.25">
      <c r="A15" s="381"/>
      <c r="B15" s="381"/>
      <c r="C15" s="381"/>
      <c r="D15" s="381"/>
      <c r="E15" s="381"/>
    </row>
    <row r="16" spans="1:5" s="489" customFormat="1" ht="14.25">
      <c r="A16" s="381"/>
      <c r="B16" s="381"/>
      <c r="C16" s="381"/>
      <c r="D16" s="381"/>
      <c r="E16" s="381"/>
    </row>
    <row r="17" s="489" customFormat="1" ht="13.5"/>
    <row r="18" s="489" customFormat="1" ht="13.5"/>
    <row r="19" s="489" customFormat="1" ht="13.5"/>
    <row r="20" s="489" customFormat="1" ht="13.5"/>
    <row r="21" s="489" customFormat="1" ht="13.5"/>
    <row r="22" s="490" customFormat="1" ht="13.5"/>
    <row r="23" s="490" customFormat="1" ht="13.5"/>
    <row r="24" s="490" customFormat="1" ht="13.5"/>
    <row r="25" s="490" customFormat="1" ht="13.5"/>
    <row r="26" s="490" customFormat="1" ht="13.5"/>
    <row r="27" s="490" customFormat="1" ht="13.5"/>
    <row r="28" s="490" customFormat="1" ht="13.5"/>
    <row r="29" s="490" customFormat="1" ht="13.5"/>
    <row r="30" s="490" customFormat="1" ht="13.5"/>
    <row r="31" s="490" customFormat="1" ht="13.5"/>
    <row r="32" s="490" customFormat="1" ht="13.5"/>
    <row r="33" s="490" customFormat="1" ht="13.5"/>
    <row r="34" s="490" customFormat="1" ht="13.5"/>
    <row r="35" s="490" customFormat="1" ht="13.5"/>
    <row r="36" s="490" customFormat="1" ht="13.5"/>
    <row r="37" s="490" customFormat="1" ht="13.5"/>
    <row r="38" s="490" customFormat="1" ht="13.5"/>
    <row r="39" s="490" customFormat="1" ht="13.5"/>
    <row r="40" s="490" customFormat="1" ht="13.5"/>
    <row r="41" s="490" customFormat="1" ht="13.5"/>
    <row r="42" s="490" customFormat="1" ht="13.5"/>
    <row r="43" s="490" customFormat="1" ht="13.5"/>
    <row r="44" s="490" customFormat="1" ht="13.5"/>
    <row r="45" s="490" customFormat="1" ht="13.5"/>
    <row r="46" s="490" customFormat="1" ht="13.5"/>
    <row r="47" s="490" customFormat="1" ht="13.5"/>
    <row r="48" s="490" customFormat="1" ht="13.5"/>
    <row r="49" s="490" customFormat="1" ht="13.5"/>
    <row r="50" s="490" customFormat="1" ht="13.5"/>
    <row r="51" s="490" customFormat="1" ht="13.5"/>
    <row r="52" s="490" customFormat="1" ht="13.5"/>
    <row r="53" s="490" customFormat="1" ht="13.5"/>
    <row r="54" s="490" customFormat="1" ht="13.5"/>
    <row r="55" s="490" customFormat="1" ht="13.5"/>
    <row r="56" s="490" customFormat="1" ht="13.5"/>
    <row r="57" s="490" customFormat="1" ht="13.5"/>
    <row r="58" s="490" customFormat="1" ht="13.5"/>
    <row r="59" s="490" customFormat="1" ht="13.5"/>
    <row r="60" s="490" customFormat="1" ht="13.5"/>
    <row r="61" s="490" customFormat="1" ht="13.5"/>
    <row r="62" s="490" customFormat="1" ht="13.5"/>
    <row r="63" s="490" customFormat="1" ht="13.5"/>
    <row r="64" s="490" customFormat="1" ht="13.5"/>
    <row r="65" s="490" customFormat="1" ht="13.5"/>
    <row r="66" s="490" customFormat="1" ht="13.5"/>
    <row r="67" s="490" customFormat="1" ht="13.5"/>
    <row r="68" s="490" customFormat="1" ht="13.5"/>
    <row r="69" s="490" customFormat="1" ht="13.5"/>
    <row r="70" s="490" customFormat="1" ht="13.5"/>
    <row r="71" s="490" customFormat="1" ht="13.5"/>
    <row r="72" s="490" customFormat="1" ht="13.5"/>
    <row r="73" s="490" customFormat="1" ht="13.5"/>
    <row r="74" s="490" customFormat="1" ht="13.5"/>
    <row r="75" s="490" customFormat="1" ht="13.5"/>
    <row r="76" s="490" customFormat="1" ht="13.5"/>
  </sheetData>
  <sheetProtection/>
  <mergeCells count="7">
    <mergeCell ref="H11:J11"/>
    <mergeCell ref="A1:J1"/>
    <mergeCell ref="A2:J2"/>
    <mergeCell ref="B7:E7"/>
    <mergeCell ref="F7:H7"/>
    <mergeCell ref="B9:E9"/>
    <mergeCell ref="F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2"/>
  <sheetViews>
    <sheetView zoomScalePageLayoutView="0" workbookViewId="0" topLeftCell="A1">
      <selection activeCell="G18" sqref="G18"/>
    </sheetView>
  </sheetViews>
  <sheetFormatPr defaultColWidth="8.88671875" defaultRowHeight="13.5"/>
  <cols>
    <col min="1" max="1" width="12.4453125" style="46" customWidth="1"/>
    <col min="2" max="2" width="12.99609375" style="46" customWidth="1"/>
    <col min="3" max="3" width="14.3359375" style="46" customWidth="1"/>
    <col min="4" max="4" width="12.10546875" style="46" customWidth="1"/>
    <col min="5" max="5" width="13.3359375" style="46" customWidth="1"/>
    <col min="6" max="6" width="11.21484375" style="46" customWidth="1"/>
    <col min="7" max="7" width="12.99609375" style="46" customWidth="1"/>
    <col min="8" max="8" width="9.99609375" style="46" customWidth="1"/>
    <col min="9" max="9" width="10.3359375" style="46" customWidth="1"/>
    <col min="10" max="10" width="15.21484375" style="46" customWidth="1"/>
    <col min="11" max="16384" width="8.88671875" style="46" customWidth="1"/>
  </cols>
  <sheetData>
    <row r="1" spans="1:10" s="491" customFormat="1" ht="24.75" customHeight="1">
      <c r="A1" s="1161" t="s">
        <v>256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s="51" customFormat="1" ht="22.5" customHeight="1" thickBot="1">
      <c r="A2" s="51" t="s">
        <v>1566</v>
      </c>
      <c r="J2" s="322" t="s">
        <v>0</v>
      </c>
    </row>
    <row r="3" spans="1:10" s="51" customFormat="1" ht="22.5" customHeight="1">
      <c r="A3" s="492"/>
      <c r="B3" s="1134" t="s">
        <v>1</v>
      </c>
      <c r="C3" s="1135"/>
      <c r="D3" s="1162"/>
      <c r="E3" s="493"/>
      <c r="F3" s="492"/>
      <c r="G3" s="1134" t="s">
        <v>2</v>
      </c>
      <c r="H3" s="1135"/>
      <c r="I3" s="1162"/>
      <c r="J3" s="493"/>
    </row>
    <row r="4" spans="1:10" s="51" customFormat="1" ht="22.5" customHeight="1">
      <c r="A4" s="494" t="s">
        <v>908</v>
      </c>
      <c r="B4" s="317" t="s">
        <v>3</v>
      </c>
      <c r="C4" s="417" t="s">
        <v>4</v>
      </c>
      <c r="D4" s="159" t="s">
        <v>5</v>
      </c>
      <c r="E4" s="495" t="s">
        <v>899</v>
      </c>
      <c r="F4" s="494" t="s">
        <v>908</v>
      </c>
      <c r="G4" s="317" t="s">
        <v>3</v>
      </c>
      <c r="H4" s="417" t="s">
        <v>4</v>
      </c>
      <c r="I4" s="417" t="s">
        <v>5</v>
      </c>
      <c r="J4" s="495" t="s">
        <v>899</v>
      </c>
    </row>
    <row r="5" spans="1:10" s="51" customFormat="1" ht="22.5" customHeight="1">
      <c r="A5" s="494" t="s">
        <v>211</v>
      </c>
      <c r="B5" s="84" t="s">
        <v>1079</v>
      </c>
      <c r="C5" s="496" t="s">
        <v>1079</v>
      </c>
      <c r="D5" s="160" t="s">
        <v>6</v>
      </c>
      <c r="E5" s="495" t="s">
        <v>1080</v>
      </c>
      <c r="F5" s="494" t="s">
        <v>211</v>
      </c>
      <c r="G5" s="84" t="s">
        <v>1079</v>
      </c>
      <c r="H5" s="496" t="s">
        <v>1079</v>
      </c>
      <c r="I5" s="100" t="s">
        <v>6</v>
      </c>
      <c r="J5" s="495" t="s">
        <v>1080</v>
      </c>
    </row>
    <row r="6" spans="1:10" s="51" customFormat="1" ht="22.5" customHeight="1">
      <c r="A6" s="497"/>
      <c r="B6" s="167" t="s">
        <v>1081</v>
      </c>
      <c r="C6" s="154" t="s">
        <v>1082</v>
      </c>
      <c r="D6" s="168" t="s">
        <v>1083</v>
      </c>
      <c r="E6" s="498"/>
      <c r="F6" s="497"/>
      <c r="G6" s="167" t="s">
        <v>1081</v>
      </c>
      <c r="H6" s="154" t="s">
        <v>1082</v>
      </c>
      <c r="I6" s="154" t="s">
        <v>1083</v>
      </c>
      <c r="J6" s="498"/>
    </row>
    <row r="7" spans="1:10" s="51" customFormat="1" ht="22.5" customHeight="1">
      <c r="A7" s="494" t="s">
        <v>353</v>
      </c>
      <c r="B7" s="143">
        <v>29508</v>
      </c>
      <c r="C7" s="143">
        <v>4943852</v>
      </c>
      <c r="D7" s="633">
        <v>122778552</v>
      </c>
      <c r="E7" s="575" t="s">
        <v>353</v>
      </c>
      <c r="F7" s="494" t="s">
        <v>353</v>
      </c>
      <c r="G7" s="141">
        <v>2377</v>
      </c>
      <c r="H7" s="142">
        <v>322793</v>
      </c>
      <c r="I7" s="142">
        <v>837.458</v>
      </c>
      <c r="J7" s="632" t="s">
        <v>353</v>
      </c>
    </row>
    <row r="8" spans="1:10" s="51" customFormat="1" ht="22.5" customHeight="1">
      <c r="A8" s="494" t="s">
        <v>408</v>
      </c>
      <c r="B8" s="106">
        <v>6929</v>
      </c>
      <c r="C8" s="501">
        <v>1276002</v>
      </c>
      <c r="D8" s="142">
        <v>58840265</v>
      </c>
      <c r="E8" s="495" t="s">
        <v>409</v>
      </c>
      <c r="F8" s="494" t="s">
        <v>440</v>
      </c>
      <c r="G8" s="141">
        <v>241</v>
      </c>
      <c r="H8" s="142">
        <v>23379</v>
      </c>
      <c r="I8" s="148">
        <v>0.18</v>
      </c>
      <c r="J8" s="495" t="s">
        <v>441</v>
      </c>
    </row>
    <row r="9" spans="1:10" s="51" customFormat="1" ht="22.5" customHeight="1">
      <c r="A9" s="494" t="s">
        <v>260</v>
      </c>
      <c r="B9" s="112">
        <v>2632</v>
      </c>
      <c r="C9" s="502">
        <v>447210</v>
      </c>
      <c r="D9" s="142">
        <v>10060248</v>
      </c>
      <c r="E9" s="495" t="s">
        <v>410</v>
      </c>
      <c r="F9" s="494" t="s">
        <v>442</v>
      </c>
      <c r="G9" s="141">
        <v>363</v>
      </c>
      <c r="H9" s="142">
        <v>60977</v>
      </c>
      <c r="I9" s="142">
        <v>219.224</v>
      </c>
      <c r="J9" s="495" t="s">
        <v>443</v>
      </c>
    </row>
    <row r="10" spans="1:10" s="51" customFormat="1" ht="22.5" customHeight="1">
      <c r="A10" s="494" t="s">
        <v>263</v>
      </c>
      <c r="B10" s="112">
        <v>1442</v>
      </c>
      <c r="C10" s="502">
        <v>234177</v>
      </c>
      <c r="D10" s="142">
        <v>2369709</v>
      </c>
      <c r="E10" s="495" t="s">
        <v>444</v>
      </c>
      <c r="F10" s="494" t="s">
        <v>445</v>
      </c>
      <c r="G10" s="141">
        <v>363</v>
      </c>
      <c r="H10" s="142">
        <v>45408</v>
      </c>
      <c r="I10" s="142">
        <v>13.793</v>
      </c>
      <c r="J10" s="503" t="s">
        <v>446</v>
      </c>
    </row>
    <row r="11" spans="1:10" s="51" customFormat="1" ht="22.5" customHeight="1">
      <c r="A11" s="494" t="s">
        <v>266</v>
      </c>
      <c r="B11" s="112">
        <v>1447</v>
      </c>
      <c r="C11" s="504">
        <v>217451</v>
      </c>
      <c r="D11" s="142">
        <v>1858689</v>
      </c>
      <c r="E11" s="495" t="s">
        <v>447</v>
      </c>
      <c r="F11" s="494" t="s">
        <v>448</v>
      </c>
      <c r="G11" s="141">
        <v>221</v>
      </c>
      <c r="H11" s="142">
        <v>27835</v>
      </c>
      <c r="I11" s="148">
        <v>0.485</v>
      </c>
      <c r="J11" s="503" t="s">
        <v>449</v>
      </c>
    </row>
    <row r="12" spans="1:10" s="51" customFormat="1" ht="22.5" customHeight="1">
      <c r="A12" s="494" t="s">
        <v>269</v>
      </c>
      <c r="B12" s="112">
        <v>1308</v>
      </c>
      <c r="C12" s="502">
        <v>213066</v>
      </c>
      <c r="D12" s="142">
        <v>2799133</v>
      </c>
      <c r="E12" s="495" t="s">
        <v>450</v>
      </c>
      <c r="F12" s="494" t="s">
        <v>451</v>
      </c>
      <c r="G12" s="141">
        <v>1</v>
      </c>
      <c r="H12" s="142">
        <v>1</v>
      </c>
      <c r="I12" s="148">
        <v>0</v>
      </c>
      <c r="J12" s="495" t="s">
        <v>452</v>
      </c>
    </row>
    <row r="13" spans="1:10" s="51" customFormat="1" ht="22.5" customHeight="1">
      <c r="A13" s="494" t="s">
        <v>270</v>
      </c>
      <c r="B13" s="112">
        <v>100</v>
      </c>
      <c r="C13" s="502">
        <v>12394</v>
      </c>
      <c r="D13" s="142">
        <v>29</v>
      </c>
      <c r="E13" s="495" t="s">
        <v>453</v>
      </c>
      <c r="F13" s="494" t="s">
        <v>454</v>
      </c>
      <c r="G13" s="141">
        <v>241</v>
      </c>
      <c r="H13" s="142">
        <v>24636</v>
      </c>
      <c r="I13" s="148">
        <v>0.4</v>
      </c>
      <c r="J13" s="495" t="s">
        <v>455</v>
      </c>
    </row>
    <row r="14" spans="1:11" s="51" customFormat="1" ht="22.5" customHeight="1">
      <c r="A14" s="494" t="s">
        <v>273</v>
      </c>
      <c r="B14" s="112">
        <v>102</v>
      </c>
      <c r="C14" s="502">
        <v>12455</v>
      </c>
      <c r="D14" s="142">
        <v>9853</v>
      </c>
      <c r="E14" s="495" t="s">
        <v>456</v>
      </c>
      <c r="F14" s="494" t="s">
        <v>457</v>
      </c>
      <c r="G14" s="141">
        <v>363</v>
      </c>
      <c r="H14" s="142">
        <v>64769</v>
      </c>
      <c r="I14" s="142">
        <v>575.311</v>
      </c>
      <c r="J14" s="495" t="s">
        <v>458</v>
      </c>
      <c r="K14" s="51" t="s">
        <v>439</v>
      </c>
    </row>
    <row r="15" spans="1:10" s="51" customFormat="1" ht="22.5" customHeight="1">
      <c r="A15" s="494" t="s">
        <v>276</v>
      </c>
      <c r="B15" s="112">
        <v>100</v>
      </c>
      <c r="C15" s="502">
        <v>9427</v>
      </c>
      <c r="D15" s="142">
        <v>12806</v>
      </c>
      <c r="E15" s="495" t="s">
        <v>459</v>
      </c>
      <c r="F15" s="494" t="s">
        <v>460</v>
      </c>
      <c r="G15" s="141">
        <v>362</v>
      </c>
      <c r="H15" s="142">
        <v>46643</v>
      </c>
      <c r="I15" s="142">
        <v>28.065</v>
      </c>
      <c r="J15" s="503" t="s">
        <v>461</v>
      </c>
    </row>
    <row r="16" spans="1:10" s="51" customFormat="1" ht="22.5" customHeight="1">
      <c r="A16" s="494" t="s">
        <v>279</v>
      </c>
      <c r="B16" s="112">
        <v>346</v>
      </c>
      <c r="C16" s="502">
        <v>44006</v>
      </c>
      <c r="D16" s="142">
        <v>378681</v>
      </c>
      <c r="E16" s="495" t="s">
        <v>462</v>
      </c>
      <c r="F16" s="494" t="s">
        <v>463</v>
      </c>
      <c r="G16" s="141">
        <v>221</v>
      </c>
      <c r="H16" s="142">
        <v>28999</v>
      </c>
      <c r="I16" s="148">
        <v>0</v>
      </c>
      <c r="J16" s="503" t="s">
        <v>464</v>
      </c>
    </row>
    <row r="17" spans="1:10" s="51" customFormat="1" ht="22.5" customHeight="1" thickBot="1">
      <c r="A17" s="494" t="s">
        <v>282</v>
      </c>
      <c r="B17" s="120">
        <v>348</v>
      </c>
      <c r="C17" s="505">
        <v>36273</v>
      </c>
      <c r="D17" s="142">
        <v>31771</v>
      </c>
      <c r="E17" s="495" t="s">
        <v>17</v>
      </c>
      <c r="F17" s="506" t="s">
        <v>283</v>
      </c>
      <c r="G17" s="507">
        <v>1</v>
      </c>
      <c r="H17" s="508">
        <v>146</v>
      </c>
      <c r="I17" s="509">
        <v>0</v>
      </c>
      <c r="J17" s="510" t="s">
        <v>284</v>
      </c>
    </row>
    <row r="18" spans="1:10" s="51" customFormat="1" ht="22.5" customHeight="1">
      <c r="A18" s="494"/>
      <c r="B18" s="143"/>
      <c r="C18" s="143"/>
      <c r="D18" s="142"/>
      <c r="E18" s="495"/>
      <c r="F18" s="511" t="s">
        <v>166</v>
      </c>
      <c r="G18" s="512">
        <v>2585</v>
      </c>
      <c r="H18" s="513">
        <v>342153</v>
      </c>
      <c r="I18" s="513">
        <v>372102</v>
      </c>
      <c r="J18" s="631" t="s">
        <v>166</v>
      </c>
    </row>
    <row r="19" spans="1:10" s="51" customFormat="1" ht="22.5" customHeight="1">
      <c r="A19" s="494" t="s">
        <v>285</v>
      </c>
      <c r="B19" s="143">
        <v>6930</v>
      </c>
      <c r="C19" s="143">
        <v>1246021</v>
      </c>
      <c r="D19" s="142">
        <v>36936293</v>
      </c>
      <c r="E19" s="495" t="s">
        <v>18</v>
      </c>
      <c r="F19" s="494" t="s">
        <v>258</v>
      </c>
      <c r="G19" s="141">
        <v>207</v>
      </c>
      <c r="H19" s="142">
        <v>20155</v>
      </c>
      <c r="I19" s="142">
        <v>175</v>
      </c>
      <c r="J19" s="495" t="s">
        <v>259</v>
      </c>
    </row>
    <row r="20" spans="1:10" s="51" customFormat="1" ht="22.5" customHeight="1">
      <c r="A20" s="494" t="s">
        <v>286</v>
      </c>
      <c r="B20" s="143">
        <v>2633</v>
      </c>
      <c r="C20" s="143">
        <v>456090</v>
      </c>
      <c r="D20" s="142">
        <v>1145564</v>
      </c>
      <c r="E20" s="495" t="s">
        <v>19</v>
      </c>
      <c r="F20" s="494" t="s">
        <v>261</v>
      </c>
      <c r="G20" s="141">
        <v>365</v>
      </c>
      <c r="H20" s="142">
        <v>59501</v>
      </c>
      <c r="I20" s="142">
        <v>262666</v>
      </c>
      <c r="J20" s="495" t="s">
        <v>262</v>
      </c>
    </row>
    <row r="21" spans="1:10" s="51" customFormat="1" ht="22.5" customHeight="1">
      <c r="A21" s="494" t="s">
        <v>287</v>
      </c>
      <c r="B21" s="143">
        <v>1440</v>
      </c>
      <c r="C21" s="143">
        <v>226156</v>
      </c>
      <c r="D21" s="142">
        <v>3521209</v>
      </c>
      <c r="E21" s="495" t="s">
        <v>20</v>
      </c>
      <c r="F21" s="494" t="s">
        <v>264</v>
      </c>
      <c r="G21" s="141">
        <v>363</v>
      </c>
      <c r="H21" s="142">
        <v>42545</v>
      </c>
      <c r="I21" s="142">
        <v>1723</v>
      </c>
      <c r="J21" s="503" t="s">
        <v>265</v>
      </c>
    </row>
    <row r="22" spans="1:10" s="51" customFormat="1" ht="22.5" customHeight="1">
      <c r="A22" s="494" t="s">
        <v>288</v>
      </c>
      <c r="B22" s="143">
        <v>1442</v>
      </c>
      <c r="C22" s="143">
        <v>199330</v>
      </c>
      <c r="D22" s="142">
        <v>2752993</v>
      </c>
      <c r="E22" s="495" t="s">
        <v>21</v>
      </c>
      <c r="F22" s="494" t="s">
        <v>267</v>
      </c>
      <c r="G22" s="141">
        <v>359</v>
      </c>
      <c r="H22" s="142">
        <v>43750</v>
      </c>
      <c r="I22" s="142">
        <v>501</v>
      </c>
      <c r="J22" s="503" t="s">
        <v>268</v>
      </c>
    </row>
    <row r="23" spans="1:10" s="51" customFormat="1" ht="22.5" customHeight="1">
      <c r="A23" s="494" t="s">
        <v>289</v>
      </c>
      <c r="B23" s="143">
        <v>1313</v>
      </c>
      <c r="C23" s="143">
        <v>211697</v>
      </c>
      <c r="D23" s="142">
        <v>1958333</v>
      </c>
      <c r="E23" s="495" t="s">
        <v>22</v>
      </c>
      <c r="F23" s="494" t="s">
        <v>12</v>
      </c>
      <c r="G23" s="141"/>
      <c r="H23" s="142"/>
      <c r="I23" s="142"/>
      <c r="J23" s="495"/>
    </row>
    <row r="24" spans="1:10" s="51" customFormat="1" ht="22.5" customHeight="1">
      <c r="A24" s="494" t="s">
        <v>290</v>
      </c>
      <c r="B24" s="143">
        <v>100</v>
      </c>
      <c r="C24" s="143">
        <v>10474</v>
      </c>
      <c r="D24" s="142">
        <v>5897</v>
      </c>
      <c r="E24" s="495" t="s">
        <v>23</v>
      </c>
      <c r="F24" s="494" t="s">
        <v>271</v>
      </c>
      <c r="G24" s="141">
        <v>205</v>
      </c>
      <c r="H24" s="142">
        <v>20697</v>
      </c>
      <c r="I24" s="148">
        <v>0</v>
      </c>
      <c r="J24" s="495" t="s">
        <v>272</v>
      </c>
    </row>
    <row r="25" spans="1:10" s="51" customFormat="1" ht="22.5" customHeight="1">
      <c r="A25" s="494" t="s">
        <v>291</v>
      </c>
      <c r="B25" s="143">
        <v>102</v>
      </c>
      <c r="C25" s="143">
        <v>11882</v>
      </c>
      <c r="D25" s="142">
        <v>64702</v>
      </c>
      <c r="E25" s="495" t="s">
        <v>24</v>
      </c>
      <c r="F25" s="494" t="s">
        <v>274</v>
      </c>
      <c r="G25" s="141">
        <v>365</v>
      </c>
      <c r="H25" s="142">
        <v>63275</v>
      </c>
      <c r="I25" s="142">
        <v>99829</v>
      </c>
      <c r="J25" s="495" t="s">
        <v>275</v>
      </c>
    </row>
    <row r="26" spans="1:10" s="51" customFormat="1" ht="22.5" customHeight="1">
      <c r="A26" s="494" t="s">
        <v>292</v>
      </c>
      <c r="B26" s="143">
        <v>100</v>
      </c>
      <c r="C26" s="143">
        <v>8801</v>
      </c>
      <c r="D26" s="142">
        <v>11</v>
      </c>
      <c r="E26" s="495" t="s">
        <v>25</v>
      </c>
      <c r="F26" s="494" t="s">
        <v>277</v>
      </c>
      <c r="G26" s="141">
        <v>364</v>
      </c>
      <c r="H26" s="142">
        <v>44604</v>
      </c>
      <c r="I26" s="142">
        <v>6840</v>
      </c>
      <c r="J26" s="503" t="s">
        <v>278</v>
      </c>
    </row>
    <row r="27" spans="1:10" s="51" customFormat="1" ht="22.5" customHeight="1" thickBot="1">
      <c r="A27" s="494" t="s">
        <v>293</v>
      </c>
      <c r="B27" s="515">
        <v>346</v>
      </c>
      <c r="C27" s="515">
        <v>36270</v>
      </c>
      <c r="D27" s="516">
        <v>32361</v>
      </c>
      <c r="E27" s="495" t="s">
        <v>26</v>
      </c>
      <c r="F27" s="506" t="s">
        <v>280</v>
      </c>
      <c r="G27" s="507">
        <v>357</v>
      </c>
      <c r="H27" s="508">
        <v>47626</v>
      </c>
      <c r="I27" s="508">
        <v>368</v>
      </c>
      <c r="J27" s="517" t="s">
        <v>281</v>
      </c>
    </row>
    <row r="28" spans="1:10" s="51" customFormat="1" ht="22.5" customHeight="1" thickBot="1">
      <c r="A28" s="506" t="s">
        <v>294</v>
      </c>
      <c r="B28" s="518">
        <v>348</v>
      </c>
      <c r="C28" s="518">
        <v>34670</v>
      </c>
      <c r="D28" s="508">
        <v>5</v>
      </c>
      <c r="E28" s="510" t="s">
        <v>27</v>
      </c>
      <c r="F28" s="275"/>
      <c r="G28" s="519"/>
      <c r="H28" s="247"/>
      <c r="I28" s="51" t="s">
        <v>1353</v>
      </c>
      <c r="J28" s="275"/>
    </row>
    <row r="29" spans="1:10" s="54" customFormat="1" ht="22.5" customHeight="1">
      <c r="A29" s="511" t="s">
        <v>166</v>
      </c>
      <c r="B29" s="520">
        <f>SUM(B30:B52)</f>
        <v>32135</v>
      </c>
      <c r="C29" s="520">
        <f>SUM(C30:C52)</f>
        <v>4904688</v>
      </c>
      <c r="D29" s="634">
        <f>SUM(D30:D52)</f>
        <v>143431.70000000004</v>
      </c>
      <c r="E29" s="514" t="s">
        <v>166</v>
      </c>
      <c r="F29" s="326"/>
      <c r="G29" s="51"/>
      <c r="H29" s="51"/>
      <c r="J29" s="51"/>
    </row>
    <row r="30" spans="1:10" s="54" customFormat="1" ht="22.5" customHeight="1">
      <c r="A30" s="494" t="s">
        <v>257</v>
      </c>
      <c r="B30" s="106">
        <v>7610</v>
      </c>
      <c r="C30" s="501">
        <v>1292097</v>
      </c>
      <c r="D30" s="142">
        <v>57404.6</v>
      </c>
      <c r="E30" s="495" t="s">
        <v>7</v>
      </c>
      <c r="F30" s="51"/>
      <c r="G30" s="51"/>
      <c r="H30" s="51"/>
      <c r="I30" s="51"/>
      <c r="J30" s="51"/>
    </row>
    <row r="31" spans="1:5" s="51" customFormat="1" ht="22.5" customHeight="1">
      <c r="A31" s="494" t="s">
        <v>260</v>
      </c>
      <c r="B31" s="112">
        <v>2958</v>
      </c>
      <c r="C31" s="502">
        <v>435905</v>
      </c>
      <c r="D31" s="142">
        <v>12265</v>
      </c>
      <c r="E31" s="495" t="s">
        <v>8</v>
      </c>
    </row>
    <row r="32" spans="1:5" s="51" customFormat="1" ht="22.5" customHeight="1">
      <c r="A32" s="494" t="s">
        <v>263</v>
      </c>
      <c r="B32" s="112">
        <v>1442</v>
      </c>
      <c r="C32" s="502">
        <v>216890</v>
      </c>
      <c r="D32" s="142">
        <v>3785.6</v>
      </c>
      <c r="E32" s="495" t="s">
        <v>9</v>
      </c>
    </row>
    <row r="33" spans="1:5" s="51" customFormat="1" ht="22.5" customHeight="1">
      <c r="A33" s="494" t="s">
        <v>266</v>
      </c>
      <c r="B33" s="112">
        <v>1472</v>
      </c>
      <c r="C33" s="504">
        <v>218570</v>
      </c>
      <c r="D33" s="142">
        <v>2690.3</v>
      </c>
      <c r="E33" s="495" t="s">
        <v>10</v>
      </c>
    </row>
    <row r="34" spans="1:5" s="51" customFormat="1" ht="22.5" customHeight="1">
      <c r="A34" s="494" t="s">
        <v>269</v>
      </c>
      <c r="B34" s="112">
        <v>1304</v>
      </c>
      <c r="C34" s="502">
        <v>185950</v>
      </c>
      <c r="D34" s="142">
        <v>2781.2</v>
      </c>
      <c r="E34" s="495" t="s">
        <v>11</v>
      </c>
    </row>
    <row r="35" spans="1:5" s="51" customFormat="1" ht="22.5" customHeight="1">
      <c r="A35" s="494" t="s">
        <v>270</v>
      </c>
      <c r="B35" s="112">
        <v>98</v>
      </c>
      <c r="C35" s="502">
        <v>10932</v>
      </c>
      <c r="D35" s="142">
        <v>73.4</v>
      </c>
      <c r="E35" s="495" t="s">
        <v>13</v>
      </c>
    </row>
    <row r="36" spans="1:11" s="51" customFormat="1" ht="22.5" customHeight="1">
      <c r="A36" s="494" t="s">
        <v>273</v>
      </c>
      <c r="B36" s="112">
        <v>119</v>
      </c>
      <c r="C36" s="502">
        <v>16119</v>
      </c>
      <c r="D36" s="142">
        <v>93.2</v>
      </c>
      <c r="E36" s="495" t="s">
        <v>14</v>
      </c>
      <c r="K36" s="51" t="s">
        <v>12</v>
      </c>
    </row>
    <row r="37" spans="1:5" s="51" customFormat="1" ht="22.5" customHeight="1">
      <c r="A37" s="494" t="s">
        <v>276</v>
      </c>
      <c r="B37" s="112">
        <v>101</v>
      </c>
      <c r="C37" s="502">
        <v>11050</v>
      </c>
      <c r="D37" s="142">
        <v>69.3</v>
      </c>
      <c r="E37" s="495" t="s">
        <v>15</v>
      </c>
    </row>
    <row r="38" spans="1:5" s="51" customFormat="1" ht="22.5" customHeight="1">
      <c r="A38" s="494" t="s">
        <v>279</v>
      </c>
      <c r="B38" s="112">
        <v>334</v>
      </c>
      <c r="C38" s="502">
        <v>40707</v>
      </c>
      <c r="D38" s="142">
        <v>525.4</v>
      </c>
      <c r="E38" s="495" t="s">
        <v>16</v>
      </c>
    </row>
    <row r="39" spans="1:5" s="51" customFormat="1" ht="22.5" customHeight="1">
      <c r="A39" s="494" t="s">
        <v>282</v>
      </c>
      <c r="B39" s="120">
        <v>352</v>
      </c>
      <c r="C39" s="505">
        <v>40714</v>
      </c>
      <c r="D39" s="142">
        <v>297.5</v>
      </c>
      <c r="E39" s="495" t="s">
        <v>17</v>
      </c>
    </row>
    <row r="40" spans="1:5" s="51" customFormat="1" ht="22.5" customHeight="1">
      <c r="A40" s="494" t="s">
        <v>295</v>
      </c>
      <c r="B40" s="120">
        <v>279</v>
      </c>
      <c r="C40" s="505">
        <v>23841</v>
      </c>
      <c r="D40" s="142">
        <v>197.4</v>
      </c>
      <c r="E40" s="495" t="s">
        <v>34</v>
      </c>
    </row>
    <row r="41" spans="1:6" s="51" customFormat="1" ht="22.5" customHeight="1">
      <c r="A41" s="494"/>
      <c r="B41" s="143"/>
      <c r="C41" s="143"/>
      <c r="D41" s="142"/>
      <c r="E41" s="495"/>
      <c r="F41" s="326"/>
    </row>
    <row r="42" spans="1:5" s="51" customFormat="1" ht="22.5" customHeight="1">
      <c r="A42" s="494" t="s">
        <v>285</v>
      </c>
      <c r="B42" s="143">
        <v>7621</v>
      </c>
      <c r="C42" s="143">
        <v>1250367</v>
      </c>
      <c r="D42" s="142">
        <v>38453.3</v>
      </c>
      <c r="E42" s="495" t="s">
        <v>18</v>
      </c>
    </row>
    <row r="43" spans="1:8" s="51" customFormat="1" ht="22.5" customHeight="1">
      <c r="A43" s="494" t="s">
        <v>286</v>
      </c>
      <c r="B43" s="143">
        <v>2955</v>
      </c>
      <c r="C43" s="143">
        <v>422466</v>
      </c>
      <c r="D43" s="142">
        <v>13553.3</v>
      </c>
      <c r="E43" s="495" t="s">
        <v>19</v>
      </c>
      <c r="H43" s="521"/>
    </row>
    <row r="44" spans="1:5" s="51" customFormat="1" ht="22.5" customHeight="1">
      <c r="A44" s="494" t="s">
        <v>287</v>
      </c>
      <c r="B44" s="143">
        <v>1443</v>
      </c>
      <c r="C44" s="143">
        <v>215238</v>
      </c>
      <c r="D44" s="142">
        <v>4023.6</v>
      </c>
      <c r="E44" s="495" t="s">
        <v>20</v>
      </c>
    </row>
    <row r="45" spans="1:7" s="51" customFormat="1" ht="22.5" customHeight="1">
      <c r="A45" s="494" t="s">
        <v>288</v>
      </c>
      <c r="B45" s="143">
        <v>1469</v>
      </c>
      <c r="C45" s="143">
        <v>201803</v>
      </c>
      <c r="D45" s="142">
        <v>3770.8</v>
      </c>
      <c r="E45" s="495" t="s">
        <v>21</v>
      </c>
      <c r="G45" s="522"/>
    </row>
    <row r="46" spans="1:6" s="51" customFormat="1" ht="22.5" customHeight="1">
      <c r="A46" s="494" t="s">
        <v>289</v>
      </c>
      <c r="B46" s="143">
        <v>1302</v>
      </c>
      <c r="C46" s="143">
        <v>185687</v>
      </c>
      <c r="D46" s="142">
        <v>2283.6</v>
      </c>
      <c r="E46" s="495" t="s">
        <v>22</v>
      </c>
      <c r="F46" s="522"/>
    </row>
    <row r="47" spans="1:5" s="51" customFormat="1" ht="22.5" customHeight="1">
      <c r="A47" s="494" t="s">
        <v>290</v>
      </c>
      <c r="B47" s="143">
        <v>97</v>
      </c>
      <c r="C47" s="143">
        <v>8986</v>
      </c>
      <c r="D47" s="142">
        <v>50.2</v>
      </c>
      <c r="E47" s="495" t="s">
        <v>23</v>
      </c>
    </row>
    <row r="48" spans="1:5" s="51" customFormat="1" ht="22.5" customHeight="1">
      <c r="A48" s="494" t="s">
        <v>291</v>
      </c>
      <c r="B48" s="143">
        <v>119</v>
      </c>
      <c r="C48" s="143">
        <v>15409</v>
      </c>
      <c r="D48" s="142">
        <v>137.6</v>
      </c>
      <c r="E48" s="495" t="s">
        <v>24</v>
      </c>
    </row>
    <row r="49" spans="1:5" s="51" customFormat="1" ht="22.5" customHeight="1">
      <c r="A49" s="494" t="s">
        <v>292</v>
      </c>
      <c r="B49" s="143">
        <v>101</v>
      </c>
      <c r="C49" s="143">
        <v>8920</v>
      </c>
      <c r="D49" s="142">
        <v>44.7</v>
      </c>
      <c r="E49" s="495" t="s">
        <v>25</v>
      </c>
    </row>
    <row r="50" spans="1:5" s="51" customFormat="1" ht="22.5" customHeight="1">
      <c r="A50" s="494" t="s">
        <v>293</v>
      </c>
      <c r="B50" s="143">
        <v>332</v>
      </c>
      <c r="C50" s="143">
        <v>35202</v>
      </c>
      <c r="D50" s="142">
        <v>511.7</v>
      </c>
      <c r="E50" s="495" t="s">
        <v>26</v>
      </c>
    </row>
    <row r="51" spans="1:5" s="51" customFormat="1" ht="22.5" customHeight="1">
      <c r="A51" s="494" t="s">
        <v>294</v>
      </c>
      <c r="B51" s="515">
        <v>352</v>
      </c>
      <c r="C51" s="515">
        <v>40661</v>
      </c>
      <c r="D51" s="516">
        <v>188.5</v>
      </c>
      <c r="E51" s="495" t="s">
        <v>27</v>
      </c>
    </row>
    <row r="52" spans="1:5" s="51" customFormat="1" ht="22.5" customHeight="1" thickBot="1">
      <c r="A52" s="506" t="s">
        <v>296</v>
      </c>
      <c r="B52" s="518">
        <v>275</v>
      </c>
      <c r="C52" s="518">
        <v>27174</v>
      </c>
      <c r="D52" s="508">
        <v>231.5</v>
      </c>
      <c r="E52" s="510" t="s">
        <v>297</v>
      </c>
    </row>
    <row r="53" spans="1:5" s="51" customFormat="1" ht="19.5" customHeight="1">
      <c r="A53" s="326" t="s">
        <v>298</v>
      </c>
      <c r="B53" s="523"/>
      <c r="C53" s="523"/>
      <c r="D53" s="326"/>
      <c r="E53" s="326"/>
    </row>
    <row r="54" spans="1:4" s="51" customFormat="1" ht="19.5" customHeight="1">
      <c r="A54" s="376" t="s">
        <v>436</v>
      </c>
      <c r="D54" s="522"/>
    </row>
    <row r="55" spans="1:4" s="51" customFormat="1" ht="19.5" customHeight="1">
      <c r="A55" s="51" t="s">
        <v>437</v>
      </c>
      <c r="B55" s="522"/>
      <c r="C55" s="522"/>
      <c r="D55" s="51" t="s">
        <v>1076</v>
      </c>
    </row>
    <row r="56" s="51" customFormat="1" ht="21" customHeight="1"/>
    <row r="57" s="51" customFormat="1" ht="21" customHeight="1"/>
    <row r="58" s="51" customFormat="1" ht="12.75" customHeight="1"/>
    <row r="59" s="51" customFormat="1" ht="19.5" customHeight="1"/>
    <row r="60" s="51" customFormat="1" ht="18" customHeight="1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pans="6:10" s="51" customFormat="1" ht="13.5">
      <c r="F95" s="524"/>
      <c r="G95" s="524"/>
      <c r="H95" s="524"/>
      <c r="I95" s="524"/>
      <c r="J95" s="524"/>
    </row>
    <row r="96" s="524" customFormat="1" ht="13.5"/>
    <row r="97" s="524" customFormat="1" ht="13.5"/>
    <row r="98" s="524" customFormat="1" ht="13.5"/>
    <row r="99" s="524" customFormat="1" ht="13.5"/>
    <row r="100" s="524" customFormat="1" ht="13.5"/>
    <row r="101" s="524" customFormat="1" ht="13.5"/>
    <row r="102" s="524" customFormat="1" ht="13.5"/>
    <row r="103" s="524" customFormat="1" ht="13.5"/>
    <row r="104" s="524" customFormat="1" ht="13.5"/>
    <row r="105" s="524" customFormat="1" ht="13.5"/>
    <row r="106" s="524" customFormat="1" ht="13.5"/>
    <row r="107" s="524" customFormat="1" ht="13.5"/>
    <row r="108" s="524" customFormat="1" ht="13.5"/>
    <row r="109" s="524" customFormat="1" ht="13.5"/>
    <row r="110" s="524" customFormat="1" ht="13.5"/>
    <row r="111" s="524" customFormat="1" ht="13.5"/>
    <row r="112" s="524" customFormat="1" ht="13.5"/>
    <row r="113" s="524" customFormat="1" ht="13.5"/>
    <row r="114" s="524" customFormat="1" ht="13.5"/>
    <row r="115" s="524" customFormat="1" ht="13.5"/>
    <row r="116" s="524" customFormat="1" ht="13.5"/>
    <row r="117" s="524" customFormat="1" ht="13.5"/>
    <row r="118" s="524" customFormat="1" ht="13.5"/>
    <row r="119" s="524" customFormat="1" ht="13.5"/>
    <row r="120" s="524" customFormat="1" ht="13.5"/>
    <row r="121" s="524" customFormat="1" ht="13.5"/>
    <row r="122" s="524" customFormat="1" ht="13.5"/>
    <row r="123" s="524" customFormat="1" ht="13.5"/>
    <row r="124" s="524" customFormat="1" ht="13.5"/>
    <row r="125" s="524" customFormat="1" ht="13.5"/>
    <row r="126" s="524" customFormat="1" ht="13.5"/>
    <row r="127" s="524" customFormat="1" ht="13.5"/>
    <row r="128" s="524" customFormat="1" ht="13.5"/>
    <row r="129" s="524" customFormat="1" ht="13.5"/>
    <row r="130" s="524" customFormat="1" ht="13.5"/>
    <row r="131" s="524" customFormat="1" ht="13.5"/>
    <row r="132" s="524" customFormat="1" ht="13.5"/>
    <row r="133" s="524" customFormat="1" ht="13.5"/>
    <row r="134" s="524" customFormat="1" ht="13.5"/>
    <row r="135" s="524" customFormat="1" ht="13.5"/>
    <row r="136" s="524" customFormat="1" ht="13.5"/>
    <row r="137" s="524" customFormat="1" ht="13.5"/>
    <row r="138" s="524" customFormat="1" ht="13.5"/>
    <row r="139" s="524" customFormat="1" ht="13.5"/>
    <row r="140" s="524" customFormat="1" ht="13.5"/>
    <row r="141" s="524" customFormat="1" ht="13.5"/>
    <row r="142" s="524" customFormat="1" ht="13.5"/>
    <row r="143" s="524" customFormat="1" ht="13.5"/>
    <row r="144" s="524" customFormat="1" ht="13.5"/>
    <row r="145" s="524" customFormat="1" ht="13.5"/>
    <row r="146" s="524" customFormat="1" ht="13.5"/>
    <row r="147" s="524" customFormat="1" ht="13.5"/>
    <row r="148" s="524" customFormat="1" ht="13.5"/>
    <row r="149" s="524" customFormat="1" ht="13.5"/>
    <row r="150" s="524" customFormat="1" ht="13.5"/>
    <row r="151" s="524" customFormat="1" ht="13.5"/>
    <row r="152" s="524" customFormat="1" ht="13.5"/>
    <row r="153" s="524" customFormat="1" ht="13.5"/>
    <row r="154" s="524" customFormat="1" ht="13.5"/>
    <row r="155" s="524" customFormat="1" ht="13.5"/>
    <row r="156" s="524" customFormat="1" ht="13.5"/>
    <row r="157" s="524" customFormat="1" ht="13.5"/>
    <row r="158" s="524" customFormat="1" ht="13.5"/>
    <row r="159" s="524" customFormat="1" ht="13.5"/>
    <row r="160" s="524" customFormat="1" ht="13.5"/>
    <row r="161" s="524" customFormat="1" ht="13.5"/>
    <row r="162" s="524" customFormat="1" ht="13.5"/>
    <row r="163" s="524" customFormat="1" ht="13.5"/>
    <row r="164" s="524" customFormat="1" ht="13.5"/>
    <row r="165" s="524" customFormat="1" ht="13.5"/>
    <row r="166" s="524" customFormat="1" ht="13.5"/>
    <row r="167" s="524" customFormat="1" ht="13.5"/>
    <row r="168" s="524" customFormat="1" ht="13.5"/>
    <row r="169" s="524" customFormat="1" ht="13.5"/>
    <row r="170" s="524" customFormat="1" ht="13.5"/>
    <row r="171" s="524" customFormat="1" ht="13.5"/>
    <row r="172" s="524" customFormat="1" ht="13.5"/>
    <row r="173" s="524" customFormat="1" ht="13.5"/>
    <row r="174" s="524" customFormat="1" ht="13.5"/>
    <row r="175" s="524" customFormat="1" ht="13.5"/>
    <row r="176" s="524" customFormat="1" ht="13.5"/>
    <row r="177" s="524" customFormat="1" ht="13.5"/>
    <row r="178" s="524" customFormat="1" ht="13.5"/>
    <row r="179" s="524" customFormat="1" ht="13.5"/>
    <row r="180" s="524" customFormat="1" ht="13.5"/>
    <row r="181" s="524" customFormat="1" ht="13.5"/>
    <row r="182" s="524" customFormat="1" ht="13.5"/>
    <row r="183" s="524" customFormat="1" ht="13.5"/>
    <row r="184" s="524" customFormat="1" ht="13.5"/>
    <row r="185" s="524" customFormat="1" ht="13.5"/>
    <row r="186" s="524" customFormat="1" ht="13.5"/>
    <row r="187" s="524" customFormat="1" ht="13.5"/>
    <row r="188" s="524" customFormat="1" ht="13.5"/>
    <row r="189" s="524" customFormat="1" ht="13.5"/>
    <row r="190" s="524" customFormat="1" ht="13.5"/>
    <row r="191" s="524" customFormat="1" ht="13.5"/>
    <row r="192" spans="6:10" s="524" customFormat="1" ht="13.5">
      <c r="F192" s="46"/>
      <c r="G192" s="46"/>
      <c r="H192" s="46"/>
      <c r="I192" s="46"/>
      <c r="J192" s="46"/>
    </row>
  </sheetData>
  <sheetProtection/>
  <mergeCells count="3">
    <mergeCell ref="A1:J1"/>
    <mergeCell ref="B3:D3"/>
    <mergeCell ref="G3:I3"/>
  </mergeCells>
  <printOptions horizontalCentered="1" verticalCentered="1"/>
  <pageMargins left="0.35433070866141736" right="0.07874015748031496" top="0.07874015748031496" bottom="0.07874015748031496" header="0.07874015748031496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J50"/>
  <sheetViews>
    <sheetView showZeros="0" zoomScalePageLayoutView="0" workbookViewId="0" topLeftCell="A28">
      <selection activeCell="A3" sqref="A3"/>
    </sheetView>
  </sheetViews>
  <sheetFormatPr defaultColWidth="8.88671875" defaultRowHeight="13.5"/>
  <cols>
    <col min="1" max="1" width="9.5546875" style="42" customWidth="1"/>
    <col min="2" max="2" width="12.4453125" style="42" customWidth="1"/>
    <col min="3" max="3" width="12.88671875" style="42" customWidth="1"/>
    <col min="4" max="4" width="12.5546875" style="42" customWidth="1"/>
    <col min="5" max="5" width="13.4453125" style="42" customWidth="1"/>
    <col min="6" max="6" width="12.6640625" style="42" customWidth="1"/>
    <col min="7" max="8" width="11.3359375" style="42" customWidth="1"/>
    <col min="9" max="9" width="11.88671875" style="42" customWidth="1"/>
    <col min="10" max="10" width="15.6640625" style="42" customWidth="1"/>
    <col min="11" max="16384" width="8.88671875" style="42" customWidth="1"/>
  </cols>
  <sheetData>
    <row r="1" spans="1:10" ht="28.5" customHeight="1">
      <c r="A1" s="1163" t="s">
        <v>299</v>
      </c>
      <c r="B1" s="1163"/>
      <c r="C1" s="1163"/>
      <c r="D1" s="1163"/>
      <c r="E1" s="1163"/>
      <c r="F1" s="1163"/>
      <c r="G1" s="1163"/>
      <c r="H1" s="1163"/>
      <c r="I1" s="1163"/>
      <c r="J1" s="1163"/>
    </row>
    <row r="2" spans="1:9" s="51" customFormat="1" ht="19.5" customHeight="1" thickBot="1">
      <c r="A2" s="51" t="s">
        <v>1567</v>
      </c>
      <c r="I2" s="51" t="s">
        <v>28</v>
      </c>
    </row>
    <row r="3" spans="1:10" s="51" customFormat="1" ht="19.5" customHeight="1">
      <c r="A3" s="525"/>
      <c r="B3" s="1164" t="s">
        <v>1</v>
      </c>
      <c r="C3" s="1165"/>
      <c r="D3" s="1166"/>
      <c r="E3" s="526"/>
      <c r="F3" s="527"/>
      <c r="G3" s="1164" t="s">
        <v>2</v>
      </c>
      <c r="H3" s="1165"/>
      <c r="I3" s="1166"/>
      <c r="J3" s="528"/>
    </row>
    <row r="4" spans="1:10" s="51" customFormat="1" ht="19.5" customHeight="1">
      <c r="A4" s="529" t="s">
        <v>903</v>
      </c>
      <c r="B4" s="317" t="s">
        <v>3</v>
      </c>
      <c r="C4" s="417" t="s">
        <v>4</v>
      </c>
      <c r="D4" s="417" t="s">
        <v>5</v>
      </c>
      <c r="E4" s="503" t="s">
        <v>899</v>
      </c>
      <c r="F4" s="87" t="s">
        <v>300</v>
      </c>
      <c r="G4" s="317" t="s">
        <v>3</v>
      </c>
      <c r="H4" s="417" t="s">
        <v>4</v>
      </c>
      <c r="I4" s="417" t="s">
        <v>5</v>
      </c>
      <c r="J4" s="503" t="s">
        <v>899</v>
      </c>
    </row>
    <row r="5" spans="1:10" s="51" customFormat="1" ht="19.5" customHeight="1">
      <c r="A5" s="529" t="s">
        <v>211</v>
      </c>
      <c r="B5" s="84" t="s">
        <v>1079</v>
      </c>
      <c r="C5" s="496" t="s">
        <v>1079</v>
      </c>
      <c r="D5" s="100" t="s">
        <v>6</v>
      </c>
      <c r="E5" s="503" t="s">
        <v>1446</v>
      </c>
      <c r="F5" s="87" t="s">
        <v>211</v>
      </c>
      <c r="G5" s="84" t="s">
        <v>1079</v>
      </c>
      <c r="H5" s="496" t="s">
        <v>1079</v>
      </c>
      <c r="I5" s="100" t="s">
        <v>6</v>
      </c>
      <c r="J5" s="503" t="s">
        <v>1080</v>
      </c>
    </row>
    <row r="6" spans="1:10" s="51" customFormat="1" ht="19.5" customHeight="1">
      <c r="A6" s="530"/>
      <c r="B6" s="167" t="s">
        <v>1081</v>
      </c>
      <c r="C6" s="154" t="s">
        <v>1082</v>
      </c>
      <c r="D6" s="154" t="s">
        <v>1083</v>
      </c>
      <c r="E6" s="531"/>
      <c r="F6" s="532"/>
      <c r="G6" s="167" t="s">
        <v>1081</v>
      </c>
      <c r="H6" s="154" t="s">
        <v>1082</v>
      </c>
      <c r="I6" s="154" t="s">
        <v>1083</v>
      </c>
      <c r="J6" s="533"/>
    </row>
    <row r="7" spans="1:10" s="51" customFormat="1" ht="22.5" customHeight="1">
      <c r="A7" s="494" t="s">
        <v>392</v>
      </c>
      <c r="B7" s="142">
        <v>23412</v>
      </c>
      <c r="C7" s="142">
        <v>3323824</v>
      </c>
      <c r="D7" s="142">
        <v>18812938</v>
      </c>
      <c r="E7" s="535" t="s">
        <v>392</v>
      </c>
      <c r="F7" s="84" t="s">
        <v>392</v>
      </c>
      <c r="G7" s="142">
        <v>309</v>
      </c>
      <c r="H7" s="142">
        <v>29611</v>
      </c>
      <c r="I7" s="142">
        <v>30.403</v>
      </c>
      <c r="J7" s="495" t="s">
        <v>392</v>
      </c>
    </row>
    <row r="8" spans="1:10" s="51" customFormat="1" ht="22.5" customHeight="1">
      <c r="A8" s="494" t="s">
        <v>301</v>
      </c>
      <c r="B8" s="140">
        <v>6834</v>
      </c>
      <c r="C8" s="140">
        <v>1018470</v>
      </c>
      <c r="D8" s="142">
        <v>8416772</v>
      </c>
      <c r="E8" s="535" t="s">
        <v>7</v>
      </c>
      <c r="F8" s="536" t="s">
        <v>302</v>
      </c>
      <c r="G8" s="142">
        <v>154</v>
      </c>
      <c r="H8" s="142">
        <v>14397</v>
      </c>
      <c r="I8" s="142">
        <v>15.617</v>
      </c>
      <c r="J8" s="503" t="s">
        <v>29</v>
      </c>
    </row>
    <row r="9" spans="1:10" s="51" customFormat="1" ht="22.5" customHeight="1">
      <c r="A9" s="494" t="s">
        <v>303</v>
      </c>
      <c r="B9" s="140">
        <v>272</v>
      </c>
      <c r="C9" s="140">
        <v>33605</v>
      </c>
      <c r="D9" s="142">
        <v>162954</v>
      </c>
      <c r="E9" s="535" t="s">
        <v>8</v>
      </c>
      <c r="F9" s="536"/>
      <c r="G9" s="142"/>
      <c r="H9" s="142"/>
      <c r="I9" s="142"/>
      <c r="J9" s="503"/>
    </row>
    <row r="10" spans="1:10" s="51" customFormat="1" ht="22.5" customHeight="1" thickBot="1">
      <c r="A10" s="494" t="s">
        <v>304</v>
      </c>
      <c r="B10" s="140">
        <v>1397</v>
      </c>
      <c r="C10" s="140">
        <v>191024</v>
      </c>
      <c r="D10" s="142">
        <v>1509611</v>
      </c>
      <c r="E10" s="535" t="s">
        <v>9</v>
      </c>
      <c r="F10" s="537" t="s">
        <v>305</v>
      </c>
      <c r="G10" s="508">
        <v>155</v>
      </c>
      <c r="H10" s="508">
        <v>15214</v>
      </c>
      <c r="I10" s="508">
        <v>14.786</v>
      </c>
      <c r="J10" s="517" t="s">
        <v>30</v>
      </c>
    </row>
    <row r="11" spans="1:10" s="51" customFormat="1" ht="22.5" customHeight="1">
      <c r="A11" s="494" t="s">
        <v>306</v>
      </c>
      <c r="B11" s="140">
        <v>1444</v>
      </c>
      <c r="C11" s="140">
        <v>207061</v>
      </c>
      <c r="D11" s="142">
        <v>1217003</v>
      </c>
      <c r="E11" s="535" t="s">
        <v>10</v>
      </c>
      <c r="F11" s="145" t="s">
        <v>165</v>
      </c>
      <c r="G11" s="146">
        <v>305</v>
      </c>
      <c r="H11" s="146">
        <v>27376</v>
      </c>
      <c r="I11" s="146">
        <v>21026</v>
      </c>
      <c r="J11" s="500" t="s">
        <v>166</v>
      </c>
    </row>
    <row r="12" spans="1:10" s="51" customFormat="1" ht="22.5" customHeight="1">
      <c r="A12" s="494" t="s">
        <v>307</v>
      </c>
      <c r="B12" s="140">
        <v>1088</v>
      </c>
      <c r="C12" s="140">
        <v>154938</v>
      </c>
      <c r="D12" s="142">
        <v>1133603</v>
      </c>
      <c r="E12" s="535" t="s">
        <v>11</v>
      </c>
      <c r="F12" s="536" t="s">
        <v>302</v>
      </c>
      <c r="G12" s="142">
        <v>152</v>
      </c>
      <c r="H12" s="142">
        <v>13439</v>
      </c>
      <c r="I12" s="142">
        <v>8824</v>
      </c>
      <c r="J12" s="503" t="s">
        <v>29</v>
      </c>
    </row>
    <row r="13" spans="1:10" s="51" customFormat="1" ht="22.5" customHeight="1">
      <c r="A13" s="494" t="s">
        <v>308</v>
      </c>
      <c r="B13" s="140">
        <v>95</v>
      </c>
      <c r="C13" s="140">
        <v>10308</v>
      </c>
      <c r="D13" s="142">
        <v>53</v>
      </c>
      <c r="E13" s="535" t="s">
        <v>31</v>
      </c>
      <c r="F13" s="536"/>
      <c r="G13" s="142"/>
      <c r="H13" s="142"/>
      <c r="I13" s="142"/>
      <c r="J13" s="503"/>
    </row>
    <row r="14" spans="1:10" s="51" customFormat="1" ht="22.5" customHeight="1" thickBot="1">
      <c r="A14" s="494" t="s">
        <v>309</v>
      </c>
      <c r="B14" s="140">
        <v>103</v>
      </c>
      <c r="C14" s="140">
        <v>12245</v>
      </c>
      <c r="D14" s="142">
        <v>1739</v>
      </c>
      <c r="E14" s="535" t="s">
        <v>32</v>
      </c>
      <c r="F14" s="537" t="s">
        <v>305</v>
      </c>
      <c r="G14" s="508">
        <v>153</v>
      </c>
      <c r="H14" s="508">
        <v>13937</v>
      </c>
      <c r="I14" s="508">
        <v>12202</v>
      </c>
      <c r="J14" s="517" t="s">
        <v>30</v>
      </c>
    </row>
    <row r="15" spans="1:10" s="51" customFormat="1" ht="22.5" customHeight="1">
      <c r="A15" s="494" t="s">
        <v>310</v>
      </c>
      <c r="B15" s="140">
        <v>137</v>
      </c>
      <c r="C15" s="140">
        <v>14058</v>
      </c>
      <c r="D15" s="142">
        <v>549</v>
      </c>
      <c r="E15" s="535" t="s">
        <v>33</v>
      </c>
      <c r="F15" s="326"/>
      <c r="I15" s="1167" t="s">
        <v>1353</v>
      </c>
      <c r="J15" s="1167"/>
    </row>
    <row r="16" spans="1:5" s="51" customFormat="1" ht="22.5" customHeight="1">
      <c r="A16" s="494" t="s">
        <v>311</v>
      </c>
      <c r="B16" s="140">
        <v>340</v>
      </c>
      <c r="C16" s="140">
        <v>29878</v>
      </c>
      <c r="D16" s="142">
        <v>679</v>
      </c>
      <c r="E16" s="535" t="s">
        <v>34</v>
      </c>
    </row>
    <row r="17" spans="1:5" s="51" customFormat="1" ht="22.5" customHeight="1">
      <c r="A17" s="529"/>
      <c r="B17" s="151"/>
      <c r="C17" s="151"/>
      <c r="D17" s="152"/>
      <c r="E17" s="503"/>
    </row>
    <row r="18" spans="1:5" s="51" customFormat="1" ht="22.5" customHeight="1">
      <c r="A18" s="494" t="s">
        <v>312</v>
      </c>
      <c r="B18" s="140">
        <v>6840</v>
      </c>
      <c r="C18" s="140">
        <v>1016137</v>
      </c>
      <c r="D18" s="148">
        <v>0.18</v>
      </c>
      <c r="E18" s="503" t="s">
        <v>35</v>
      </c>
    </row>
    <row r="19" spans="1:8" s="51" customFormat="1" ht="22.5" customHeight="1">
      <c r="A19" s="494" t="s">
        <v>313</v>
      </c>
      <c r="B19" s="140">
        <v>264</v>
      </c>
      <c r="C19" s="140">
        <v>26453</v>
      </c>
      <c r="D19" s="142">
        <v>18</v>
      </c>
      <c r="E19" s="503" t="s">
        <v>1443</v>
      </c>
      <c r="H19" s="538"/>
    </row>
    <row r="20" spans="1:5" s="51" customFormat="1" ht="22.5" customHeight="1">
      <c r="A20" s="494" t="s">
        <v>314</v>
      </c>
      <c r="B20" s="140">
        <v>1396</v>
      </c>
      <c r="C20" s="140">
        <v>199594</v>
      </c>
      <c r="D20" s="142">
        <v>3172958</v>
      </c>
      <c r="E20" s="503" t="s">
        <v>1444</v>
      </c>
    </row>
    <row r="21" spans="1:5" s="51" customFormat="1" ht="22.5" customHeight="1">
      <c r="A21" s="494" t="s">
        <v>315</v>
      </c>
      <c r="B21" s="140">
        <v>1443</v>
      </c>
      <c r="C21" s="140">
        <v>204373</v>
      </c>
      <c r="D21" s="142">
        <v>2242852</v>
      </c>
      <c r="E21" s="503" t="s">
        <v>36</v>
      </c>
    </row>
    <row r="22" spans="1:5" s="51" customFormat="1" ht="22.5" customHeight="1">
      <c r="A22" s="494" t="s">
        <v>316</v>
      </c>
      <c r="B22" s="140">
        <v>1088</v>
      </c>
      <c r="C22" s="140">
        <v>148956</v>
      </c>
      <c r="D22" s="142">
        <v>862803</v>
      </c>
      <c r="E22" s="503" t="s">
        <v>37</v>
      </c>
    </row>
    <row r="23" spans="1:5" s="51" customFormat="1" ht="22.5" customHeight="1">
      <c r="A23" s="494" t="s">
        <v>317</v>
      </c>
      <c r="B23" s="140">
        <v>95</v>
      </c>
      <c r="C23" s="140">
        <v>4557</v>
      </c>
      <c r="D23" s="148">
        <v>0.18</v>
      </c>
      <c r="E23" s="503" t="s">
        <v>38</v>
      </c>
    </row>
    <row r="24" spans="1:5" s="51" customFormat="1" ht="22.5" customHeight="1">
      <c r="A24" s="494" t="s">
        <v>318</v>
      </c>
      <c r="B24" s="140">
        <v>103</v>
      </c>
      <c r="C24" s="140">
        <v>9376</v>
      </c>
      <c r="D24" s="142">
        <v>43351</v>
      </c>
      <c r="E24" s="503" t="s">
        <v>39</v>
      </c>
    </row>
    <row r="25" spans="1:5" s="51" customFormat="1" ht="22.5" customHeight="1">
      <c r="A25" s="494" t="s">
        <v>319</v>
      </c>
      <c r="B25" s="140">
        <v>137</v>
      </c>
      <c r="C25" s="140">
        <v>11041</v>
      </c>
      <c r="D25" s="148">
        <v>0.18</v>
      </c>
      <c r="E25" s="503" t="s">
        <v>40</v>
      </c>
    </row>
    <row r="26" spans="1:5" s="51" customFormat="1" ht="22.5" customHeight="1" thickBot="1">
      <c r="A26" s="506" t="s">
        <v>320</v>
      </c>
      <c r="B26" s="539">
        <v>336</v>
      </c>
      <c r="C26" s="539">
        <v>31750</v>
      </c>
      <c r="D26" s="508">
        <v>47993</v>
      </c>
      <c r="E26" s="517" t="s">
        <v>1445</v>
      </c>
    </row>
    <row r="27" spans="1:5" s="54" customFormat="1" ht="22.5" customHeight="1">
      <c r="A27" s="499" t="s">
        <v>438</v>
      </c>
      <c r="B27" s="146">
        <f>SUM(B28:B322)</f>
        <v>23497</v>
      </c>
      <c r="C27" s="146">
        <f>SUM(C28:C46)</f>
        <v>3476951</v>
      </c>
      <c r="D27" s="146">
        <f>SUM(D28:D46)</f>
        <v>39044.30000000002</v>
      </c>
      <c r="E27" s="534" t="s">
        <v>438</v>
      </c>
    </row>
    <row r="28" spans="1:5" s="51" customFormat="1" ht="22.5" customHeight="1">
      <c r="A28" s="494" t="s">
        <v>301</v>
      </c>
      <c r="B28" s="140">
        <v>6943</v>
      </c>
      <c r="C28" s="140">
        <v>1094948</v>
      </c>
      <c r="D28" s="142">
        <v>16275.2</v>
      </c>
      <c r="E28" s="535" t="s">
        <v>7</v>
      </c>
    </row>
    <row r="29" spans="1:5" s="51" customFormat="1" ht="22.5" customHeight="1">
      <c r="A29" s="494" t="s">
        <v>303</v>
      </c>
      <c r="B29" s="140">
        <v>159</v>
      </c>
      <c r="C29" s="140">
        <v>15087</v>
      </c>
      <c r="D29" s="142">
        <v>302.2</v>
      </c>
      <c r="E29" s="535" t="s">
        <v>8</v>
      </c>
    </row>
    <row r="30" spans="1:5" s="51" customFormat="1" ht="22.5" customHeight="1">
      <c r="A30" s="494" t="s">
        <v>304</v>
      </c>
      <c r="B30" s="140">
        <v>1436</v>
      </c>
      <c r="C30" s="140">
        <v>189703</v>
      </c>
      <c r="D30" s="142">
        <v>2793.3</v>
      </c>
      <c r="E30" s="535" t="s">
        <v>9</v>
      </c>
    </row>
    <row r="31" spans="1:5" s="51" customFormat="1" ht="22.5" customHeight="1">
      <c r="A31" s="494" t="s">
        <v>306</v>
      </c>
      <c r="B31" s="140">
        <v>1443</v>
      </c>
      <c r="C31" s="140">
        <v>209899</v>
      </c>
      <c r="D31" s="142">
        <v>2297.9</v>
      </c>
      <c r="E31" s="535" t="s">
        <v>10</v>
      </c>
    </row>
    <row r="32" spans="1:5" s="51" customFormat="1" ht="22.5" customHeight="1">
      <c r="A32" s="494" t="s">
        <v>307</v>
      </c>
      <c r="B32" s="140">
        <v>1072</v>
      </c>
      <c r="C32" s="140">
        <v>156130</v>
      </c>
      <c r="D32" s="142">
        <v>1954.5</v>
      </c>
      <c r="E32" s="535" t="s">
        <v>11</v>
      </c>
    </row>
    <row r="33" spans="1:5" s="51" customFormat="1" ht="22.5" customHeight="1">
      <c r="A33" s="494" t="s">
        <v>308</v>
      </c>
      <c r="B33" s="140">
        <v>103</v>
      </c>
      <c r="C33" s="140">
        <v>10201</v>
      </c>
      <c r="D33" s="142">
        <v>58.3</v>
      </c>
      <c r="E33" s="535" t="s">
        <v>31</v>
      </c>
    </row>
    <row r="34" spans="1:8" s="51" customFormat="1" ht="22.5" customHeight="1">
      <c r="A34" s="494" t="s">
        <v>309</v>
      </c>
      <c r="B34" s="140">
        <v>100</v>
      </c>
      <c r="C34" s="140">
        <v>12426</v>
      </c>
      <c r="D34" s="142">
        <v>78</v>
      </c>
      <c r="E34" s="535" t="s">
        <v>32</v>
      </c>
      <c r="H34" s="521"/>
    </row>
    <row r="35" spans="1:9" s="51" customFormat="1" ht="22.5" customHeight="1">
      <c r="A35" s="494" t="s">
        <v>310</v>
      </c>
      <c r="B35" s="140">
        <v>151</v>
      </c>
      <c r="C35" s="140">
        <v>15326</v>
      </c>
      <c r="D35" s="142">
        <v>109.8</v>
      </c>
      <c r="E35" s="535" t="s">
        <v>33</v>
      </c>
      <c r="I35" s="521"/>
    </row>
    <row r="36" spans="1:5" s="51" customFormat="1" ht="22.5" customHeight="1">
      <c r="A36" s="494" t="s">
        <v>311</v>
      </c>
      <c r="B36" s="140">
        <v>328</v>
      </c>
      <c r="C36" s="140">
        <v>36812</v>
      </c>
      <c r="D36" s="142">
        <v>250.4</v>
      </c>
      <c r="E36" s="535" t="s">
        <v>34</v>
      </c>
    </row>
    <row r="37" spans="1:5" s="51" customFormat="1" ht="22.5" customHeight="1">
      <c r="A37" s="529"/>
      <c r="B37" s="151"/>
      <c r="C37" s="151"/>
      <c r="D37" s="152"/>
      <c r="E37" s="503"/>
    </row>
    <row r="38" spans="1:5" s="51" customFormat="1" ht="22.5" customHeight="1">
      <c r="A38" s="494" t="s">
        <v>312</v>
      </c>
      <c r="B38" s="140">
        <v>6959</v>
      </c>
      <c r="C38" s="140">
        <v>1103477</v>
      </c>
      <c r="D38" s="142">
        <v>5581.1</v>
      </c>
      <c r="E38" s="503" t="s">
        <v>35</v>
      </c>
    </row>
    <row r="39" spans="1:8" s="51" customFormat="1" ht="22.5" customHeight="1">
      <c r="A39" s="494" t="s">
        <v>313</v>
      </c>
      <c r="B39" s="140">
        <v>159</v>
      </c>
      <c r="C39" s="140">
        <v>15784</v>
      </c>
      <c r="D39" s="142">
        <v>116.1</v>
      </c>
      <c r="E39" s="503" t="s">
        <v>1443</v>
      </c>
      <c r="H39" s="538"/>
    </row>
    <row r="40" spans="1:5" s="51" customFormat="1" ht="22.5" customHeight="1">
      <c r="A40" s="494" t="s">
        <v>314</v>
      </c>
      <c r="B40" s="140">
        <v>1437</v>
      </c>
      <c r="C40" s="140">
        <v>193086</v>
      </c>
      <c r="D40" s="142">
        <v>4114.4</v>
      </c>
      <c r="E40" s="503" t="s">
        <v>1444</v>
      </c>
    </row>
    <row r="41" spans="1:5" s="51" customFormat="1" ht="22.5" customHeight="1">
      <c r="A41" s="494" t="s">
        <v>315</v>
      </c>
      <c r="B41" s="140">
        <v>1440</v>
      </c>
      <c r="C41" s="140">
        <v>206022</v>
      </c>
      <c r="D41" s="142">
        <v>2866.3</v>
      </c>
      <c r="E41" s="503" t="s">
        <v>36</v>
      </c>
    </row>
    <row r="42" spans="1:5" s="51" customFormat="1" ht="22.5" customHeight="1">
      <c r="A42" s="494" t="s">
        <v>316</v>
      </c>
      <c r="B42" s="140">
        <v>1078</v>
      </c>
      <c r="C42" s="140">
        <v>151531</v>
      </c>
      <c r="D42" s="142">
        <v>1653.8</v>
      </c>
      <c r="E42" s="503" t="s">
        <v>37</v>
      </c>
    </row>
    <row r="43" spans="1:5" s="51" customFormat="1" ht="22.5" customHeight="1">
      <c r="A43" s="494" t="s">
        <v>317</v>
      </c>
      <c r="B43" s="140">
        <v>103</v>
      </c>
      <c r="C43" s="140">
        <v>6265</v>
      </c>
      <c r="D43" s="142">
        <v>25.4</v>
      </c>
      <c r="E43" s="503" t="s">
        <v>38</v>
      </c>
    </row>
    <row r="44" spans="1:5" s="51" customFormat="1" ht="22.5" customHeight="1">
      <c r="A44" s="494" t="s">
        <v>318</v>
      </c>
      <c r="B44" s="140">
        <v>100</v>
      </c>
      <c r="C44" s="140">
        <v>9031</v>
      </c>
      <c r="D44" s="142">
        <v>81.8</v>
      </c>
      <c r="E44" s="503" t="s">
        <v>39</v>
      </c>
    </row>
    <row r="45" spans="1:5" s="51" customFormat="1" ht="22.5" customHeight="1">
      <c r="A45" s="494" t="s">
        <v>319</v>
      </c>
      <c r="B45" s="140">
        <v>151</v>
      </c>
      <c r="C45" s="140">
        <v>12108</v>
      </c>
      <c r="D45" s="142">
        <v>76.5</v>
      </c>
      <c r="E45" s="503" t="s">
        <v>40</v>
      </c>
    </row>
    <row r="46" spans="1:5" s="51" customFormat="1" ht="22.5" customHeight="1" thickBot="1">
      <c r="A46" s="506" t="s">
        <v>320</v>
      </c>
      <c r="B46" s="539">
        <v>335</v>
      </c>
      <c r="C46" s="539">
        <v>39115</v>
      </c>
      <c r="D46" s="508">
        <v>409.3</v>
      </c>
      <c r="E46" s="517" t="s">
        <v>1445</v>
      </c>
    </row>
    <row r="47" spans="1:5" s="51" customFormat="1" ht="19.5" customHeight="1">
      <c r="A47" s="326" t="s">
        <v>321</v>
      </c>
      <c r="B47" s="326"/>
      <c r="C47" s="326"/>
      <c r="D47" s="540"/>
      <c r="E47" s="326"/>
    </row>
    <row r="48" s="51" customFormat="1" ht="19.5" customHeight="1">
      <c r="A48" s="376" t="s">
        <v>889</v>
      </c>
    </row>
    <row r="49" s="51" customFormat="1" ht="19.5" customHeight="1">
      <c r="A49" s="51" t="s">
        <v>888</v>
      </c>
    </row>
    <row r="50" spans="4:5" s="51" customFormat="1" ht="19.5" customHeight="1">
      <c r="D50" s="51" t="s">
        <v>1076</v>
      </c>
      <c r="E50" s="538"/>
    </row>
    <row r="51" s="51" customFormat="1" ht="19.5" customHeight="1"/>
    <row r="52" s="51" customFormat="1" ht="19.5" customHeight="1"/>
    <row r="53" s="51" customFormat="1" ht="19.5" customHeight="1"/>
    <row r="54" s="51" customFormat="1" ht="19.5" customHeight="1"/>
    <row r="55" s="51" customFormat="1" ht="19.5" customHeight="1"/>
    <row r="56" s="51" customFormat="1" ht="19.5" customHeight="1"/>
    <row r="57" s="51" customFormat="1" ht="19.5" customHeight="1"/>
    <row r="58" s="51" customFormat="1" ht="19.5" customHeight="1"/>
    <row r="59" s="51" customFormat="1" ht="19.5" customHeight="1"/>
    <row r="60" s="51" customFormat="1" ht="19.5" customHeight="1"/>
    <row r="61" s="51" customFormat="1" ht="19.5" customHeight="1"/>
    <row r="62" s="51" customFormat="1" ht="19.5" customHeight="1"/>
    <row r="63" s="51" customFormat="1" ht="12.75"/>
    <row r="64" s="51" customFormat="1" ht="12.75"/>
    <row r="65" s="377" customFormat="1" ht="14.25"/>
    <row r="66" s="377" customFormat="1" ht="14.25"/>
    <row r="67" s="377" customFormat="1" ht="14.25"/>
    <row r="68" s="377" customFormat="1" ht="14.25"/>
    <row r="69" s="377" customFormat="1" ht="14.25"/>
    <row r="70" s="377" customFormat="1" ht="14.25"/>
    <row r="71" s="377" customFormat="1" ht="14.25"/>
    <row r="72" s="377" customFormat="1" ht="14.25"/>
    <row r="73" s="377" customFormat="1" ht="14.25"/>
    <row r="74" s="377" customFormat="1" ht="14.25"/>
    <row r="75" s="377" customFormat="1" ht="14.25"/>
    <row r="76" s="377" customFormat="1" ht="14.25"/>
    <row r="77" s="377" customFormat="1" ht="14.25"/>
    <row r="78" s="377" customFormat="1" ht="14.25"/>
    <row r="79" s="377" customFormat="1" ht="14.25"/>
    <row r="80" s="377" customFormat="1" ht="14.25"/>
    <row r="81" s="377" customFormat="1" ht="14.25"/>
    <row r="82" s="377" customFormat="1" ht="14.25"/>
    <row r="83" s="377" customFormat="1" ht="14.25"/>
    <row r="84" s="377" customFormat="1" ht="14.25"/>
    <row r="85" s="377" customFormat="1" ht="14.25"/>
    <row r="86" s="377" customFormat="1" ht="14.25"/>
    <row r="87" s="377" customFormat="1" ht="14.25"/>
    <row r="88" s="377" customFormat="1" ht="14.25"/>
    <row r="89" s="377" customFormat="1" ht="14.25"/>
    <row r="90" s="377" customFormat="1" ht="14.25"/>
    <row r="91" s="377" customFormat="1" ht="14.25"/>
    <row r="92" s="377" customFormat="1" ht="14.25"/>
    <row r="93" s="377" customFormat="1" ht="14.25"/>
    <row r="94" s="377" customFormat="1" ht="14.25"/>
    <row r="95" s="377" customFormat="1" ht="14.25"/>
    <row r="96" s="377" customFormat="1" ht="14.25"/>
    <row r="97" s="377" customFormat="1" ht="14.25"/>
    <row r="98" s="377" customFormat="1" ht="14.25"/>
    <row r="99" s="377" customFormat="1" ht="14.25"/>
    <row r="100" s="377" customFormat="1" ht="14.25"/>
    <row r="101" s="377" customFormat="1" ht="14.25"/>
    <row r="102" s="377" customFormat="1" ht="14.25"/>
    <row r="103" s="377" customFormat="1" ht="14.25"/>
    <row r="104" s="377" customFormat="1" ht="14.25"/>
    <row r="105" s="377" customFormat="1" ht="14.25"/>
    <row r="106" s="377" customFormat="1" ht="14.25"/>
    <row r="107" s="377" customFormat="1" ht="14.25"/>
    <row r="108" s="377" customFormat="1" ht="14.25"/>
    <row r="109" s="377" customFormat="1" ht="14.25"/>
    <row r="110" s="377" customFormat="1" ht="14.25"/>
    <row r="111" s="377" customFormat="1" ht="14.25"/>
    <row r="112" s="377" customFormat="1" ht="14.25"/>
    <row r="113" s="377" customFormat="1" ht="14.25"/>
    <row r="114" s="377" customFormat="1" ht="14.25"/>
    <row r="115" s="377" customFormat="1" ht="14.25"/>
    <row r="116" s="377" customFormat="1" ht="14.25"/>
    <row r="117" s="377" customFormat="1" ht="14.25"/>
    <row r="118" s="377" customFormat="1" ht="14.25"/>
    <row r="119" s="377" customFormat="1" ht="14.25"/>
    <row r="120" s="377" customFormat="1" ht="14.25"/>
    <row r="121" s="377" customFormat="1" ht="14.25"/>
    <row r="122" s="377" customFormat="1" ht="14.25"/>
    <row r="123" s="377" customFormat="1" ht="14.25"/>
    <row r="124" s="377" customFormat="1" ht="14.25"/>
    <row r="125" s="377" customFormat="1" ht="14.25"/>
    <row r="126" s="377" customFormat="1" ht="14.25"/>
    <row r="127" s="377" customFormat="1" ht="14.25"/>
    <row r="128" s="377" customFormat="1" ht="14.25"/>
    <row r="129" s="377" customFormat="1" ht="14.25"/>
    <row r="130" s="377" customFormat="1" ht="14.25"/>
    <row r="131" s="377" customFormat="1" ht="14.25"/>
    <row r="132" s="377" customFormat="1" ht="14.25"/>
    <row r="133" s="377" customFormat="1" ht="14.25"/>
    <row r="134" s="377" customFormat="1" ht="14.25"/>
    <row r="135" s="377" customFormat="1" ht="14.25"/>
    <row r="136" s="377" customFormat="1" ht="14.25"/>
    <row r="137" s="377" customFormat="1" ht="14.25"/>
    <row r="138" s="377" customFormat="1" ht="14.25"/>
    <row r="139" s="377" customFormat="1" ht="14.25"/>
    <row r="140" s="377" customFormat="1" ht="14.25"/>
    <row r="141" s="377" customFormat="1" ht="14.25"/>
    <row r="142" s="377" customFormat="1" ht="14.25"/>
    <row r="143" s="377" customFormat="1" ht="14.25"/>
    <row r="144" s="377" customFormat="1" ht="14.25"/>
    <row r="145" s="377" customFormat="1" ht="14.25"/>
    <row r="146" s="377" customFormat="1" ht="14.25"/>
    <row r="147" s="377" customFormat="1" ht="14.25"/>
    <row r="148" s="377" customFormat="1" ht="14.25"/>
    <row r="149" s="377" customFormat="1" ht="14.25"/>
    <row r="150" s="377" customFormat="1" ht="14.25"/>
    <row r="151" s="377" customFormat="1" ht="14.25"/>
    <row r="152" s="377" customFormat="1" ht="14.25"/>
    <row r="153" s="377" customFormat="1" ht="14.25"/>
    <row r="154" s="377" customFormat="1" ht="14.25"/>
    <row r="155" s="377" customFormat="1" ht="14.25"/>
    <row r="156" s="377" customFormat="1" ht="14.25"/>
    <row r="157" s="377" customFormat="1" ht="14.25"/>
    <row r="158" s="377" customFormat="1" ht="14.25"/>
    <row r="159" s="377" customFormat="1" ht="14.25"/>
    <row r="160" s="377" customFormat="1" ht="14.25"/>
    <row r="161" s="377" customFormat="1" ht="14.25"/>
    <row r="162" s="377" customFormat="1" ht="14.25"/>
    <row r="163" s="377" customFormat="1" ht="14.25"/>
    <row r="164" s="377" customFormat="1" ht="14.25"/>
    <row r="165" s="377" customFormat="1" ht="14.25"/>
    <row r="166" s="377" customFormat="1" ht="14.25"/>
    <row r="167" s="377" customFormat="1" ht="14.25"/>
    <row r="168" s="377" customFormat="1" ht="14.25"/>
    <row r="169" s="377" customFormat="1" ht="14.25"/>
    <row r="170" s="377" customFormat="1" ht="14.25"/>
    <row r="171" s="377" customFormat="1" ht="14.25"/>
    <row r="172" s="377" customFormat="1" ht="14.25"/>
    <row r="173" s="377" customFormat="1" ht="14.25"/>
    <row r="174" s="377" customFormat="1" ht="14.25"/>
    <row r="175" s="377" customFormat="1" ht="14.25"/>
    <row r="176" s="377" customFormat="1" ht="14.25"/>
    <row r="177" s="377" customFormat="1" ht="14.25"/>
    <row r="178" s="377" customFormat="1" ht="14.25"/>
    <row r="179" s="377" customFormat="1" ht="14.25"/>
    <row r="180" s="377" customFormat="1" ht="14.25"/>
    <row r="181" s="377" customFormat="1" ht="14.25"/>
    <row r="182" s="377" customFormat="1" ht="14.25"/>
    <row r="183" s="377" customFormat="1" ht="14.25"/>
    <row r="184" s="377" customFormat="1" ht="14.25"/>
    <row r="185" s="377" customFormat="1" ht="14.25"/>
    <row r="186" s="377" customFormat="1" ht="14.25"/>
  </sheetData>
  <sheetProtection/>
  <mergeCells count="4">
    <mergeCell ref="A1:J1"/>
    <mergeCell ref="B3:D3"/>
    <mergeCell ref="G3:I3"/>
    <mergeCell ref="I15:J15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zoomScalePageLayoutView="0" workbookViewId="0" topLeftCell="A1">
      <selection activeCell="B7" sqref="B7"/>
    </sheetView>
  </sheetViews>
  <sheetFormatPr defaultColWidth="7.5546875" defaultRowHeight="13.5"/>
  <cols>
    <col min="1" max="1" width="10.6640625" style="58" customWidth="1"/>
    <col min="2" max="2" width="10.10546875" style="58" customWidth="1"/>
    <col min="3" max="3" width="10.77734375" style="58" customWidth="1"/>
    <col min="4" max="4" width="9.10546875" style="58" customWidth="1"/>
    <col min="5" max="5" width="12.6640625" style="58" customWidth="1"/>
    <col min="6" max="6" width="14.21484375" style="58" customWidth="1"/>
    <col min="7" max="7" width="9.5546875" style="58" customWidth="1"/>
    <col min="8" max="8" width="8.88671875" style="58" customWidth="1"/>
    <col min="9" max="9" width="8.99609375" style="58" customWidth="1"/>
    <col min="10" max="10" width="15.21484375" style="58" customWidth="1"/>
    <col min="11" max="16384" width="7.5546875" style="58" customWidth="1"/>
  </cols>
  <sheetData>
    <row r="1" spans="1:10" s="541" customFormat="1" ht="29.25" customHeight="1">
      <c r="A1" s="1064" t="s">
        <v>322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s="51" customFormat="1" ht="19.5" customHeight="1" thickBot="1">
      <c r="A2" s="51" t="s">
        <v>1567</v>
      </c>
      <c r="J2" s="322" t="s">
        <v>0</v>
      </c>
    </row>
    <row r="3" spans="1:10" s="51" customFormat="1" ht="19.5" customHeight="1">
      <c r="A3" s="492"/>
      <c r="B3" s="542" t="s">
        <v>1</v>
      </c>
      <c r="C3" s="542"/>
      <c r="D3" s="543"/>
      <c r="E3" s="493"/>
      <c r="F3" s="492"/>
      <c r="G3" s="544" t="s">
        <v>2</v>
      </c>
      <c r="H3" s="542"/>
      <c r="I3" s="542"/>
      <c r="J3" s="493"/>
    </row>
    <row r="4" spans="1:10" s="51" customFormat="1" ht="19.5" customHeight="1">
      <c r="A4" s="494" t="s">
        <v>908</v>
      </c>
      <c r="B4" s="317" t="s">
        <v>3</v>
      </c>
      <c r="C4" s="417" t="s">
        <v>4</v>
      </c>
      <c r="D4" s="417" t="s">
        <v>5</v>
      </c>
      <c r="E4" s="495" t="s">
        <v>899</v>
      </c>
      <c r="F4" s="494" t="s">
        <v>908</v>
      </c>
      <c r="G4" s="317" t="s">
        <v>3</v>
      </c>
      <c r="H4" s="417" t="s">
        <v>4</v>
      </c>
      <c r="I4" s="417" t="s">
        <v>5</v>
      </c>
      <c r="J4" s="495" t="s">
        <v>899</v>
      </c>
    </row>
    <row r="5" spans="1:10" s="51" customFormat="1" ht="19.5" customHeight="1">
      <c r="A5" s="494" t="s">
        <v>211</v>
      </c>
      <c r="B5" s="84" t="s">
        <v>1079</v>
      </c>
      <c r="C5" s="496" t="s">
        <v>1079</v>
      </c>
      <c r="D5" s="100" t="s">
        <v>6</v>
      </c>
      <c r="E5" s="495" t="s">
        <v>1080</v>
      </c>
      <c r="F5" s="494" t="s">
        <v>211</v>
      </c>
      <c r="G5" s="84" t="s">
        <v>1079</v>
      </c>
      <c r="H5" s="496" t="s">
        <v>1079</v>
      </c>
      <c r="I5" s="100" t="s">
        <v>6</v>
      </c>
      <c r="J5" s="495" t="s">
        <v>1080</v>
      </c>
    </row>
    <row r="6" spans="1:10" s="51" customFormat="1" ht="19.5" customHeight="1">
      <c r="A6" s="497"/>
      <c r="B6" s="167" t="s">
        <v>1081</v>
      </c>
      <c r="C6" s="154" t="s">
        <v>1082</v>
      </c>
      <c r="D6" s="154" t="s">
        <v>1083</v>
      </c>
      <c r="E6" s="498"/>
      <c r="F6" s="497"/>
      <c r="G6" s="167" t="s">
        <v>1081</v>
      </c>
      <c r="H6" s="154" t="s">
        <v>1082</v>
      </c>
      <c r="I6" s="154" t="s">
        <v>1083</v>
      </c>
      <c r="J6" s="498"/>
    </row>
    <row r="7" spans="1:10" s="51" customFormat="1" ht="22.5" customHeight="1">
      <c r="A7" s="494" t="s">
        <v>1183</v>
      </c>
      <c r="B7" s="144">
        <v>13299</v>
      </c>
      <c r="C7" s="144">
        <v>2241838</v>
      </c>
      <c r="D7" s="144">
        <v>644</v>
      </c>
      <c r="E7" s="495" t="s">
        <v>1183</v>
      </c>
      <c r="F7" s="494" t="s">
        <v>1183</v>
      </c>
      <c r="G7" s="635">
        <v>166</v>
      </c>
      <c r="H7" s="636">
        <v>16714</v>
      </c>
      <c r="I7" s="637">
        <v>80</v>
      </c>
      <c r="J7" s="495" t="s">
        <v>1183</v>
      </c>
    </row>
    <row r="8" spans="1:10" s="54" customFormat="1" ht="22.5" customHeight="1">
      <c r="A8" s="494" t="s">
        <v>323</v>
      </c>
      <c r="B8" s="144">
        <v>4021</v>
      </c>
      <c r="C8" s="144">
        <v>672387</v>
      </c>
      <c r="D8" s="148">
        <v>0</v>
      </c>
      <c r="E8" s="495" t="s">
        <v>7</v>
      </c>
      <c r="F8" s="494" t="s">
        <v>264</v>
      </c>
      <c r="G8" s="546">
        <v>83</v>
      </c>
      <c r="H8" s="546">
        <v>8373</v>
      </c>
      <c r="I8" s="148">
        <v>0</v>
      </c>
      <c r="J8" s="503" t="s">
        <v>265</v>
      </c>
    </row>
    <row r="9" spans="1:10" s="51" customFormat="1" ht="22.5" customHeight="1">
      <c r="A9" s="494" t="s">
        <v>260</v>
      </c>
      <c r="B9" s="144">
        <v>1896</v>
      </c>
      <c r="C9" s="144">
        <v>325584</v>
      </c>
      <c r="D9" s="142">
        <v>80</v>
      </c>
      <c r="E9" s="495" t="s">
        <v>8</v>
      </c>
      <c r="F9" s="494"/>
      <c r="G9" s="144"/>
      <c r="H9" s="144"/>
      <c r="I9" s="144"/>
      <c r="J9" s="495"/>
    </row>
    <row r="10" spans="1:10" s="51" customFormat="1" ht="22.5" customHeight="1" thickBot="1">
      <c r="A10" s="494" t="s">
        <v>269</v>
      </c>
      <c r="B10" s="144">
        <v>725</v>
      </c>
      <c r="C10" s="144">
        <v>120364</v>
      </c>
      <c r="D10" s="142">
        <v>115</v>
      </c>
      <c r="E10" s="495" t="s">
        <v>11</v>
      </c>
      <c r="F10" s="506" t="s">
        <v>277</v>
      </c>
      <c r="G10" s="547">
        <v>83</v>
      </c>
      <c r="H10" s="547">
        <v>8341</v>
      </c>
      <c r="I10" s="539">
        <v>80</v>
      </c>
      <c r="J10" s="517" t="s">
        <v>278</v>
      </c>
    </row>
    <row r="11" spans="1:10" s="51" customFormat="1" ht="22.5" customHeight="1">
      <c r="A11" s="494"/>
      <c r="B11" s="144"/>
      <c r="C11" s="144"/>
      <c r="D11" s="142"/>
      <c r="E11" s="495"/>
      <c r="F11" s="499" t="s">
        <v>166</v>
      </c>
      <c r="G11" s="548">
        <v>418</v>
      </c>
      <c r="H11" s="548">
        <v>41834</v>
      </c>
      <c r="I11" s="548">
        <v>0</v>
      </c>
      <c r="J11" s="500" t="s">
        <v>166</v>
      </c>
    </row>
    <row r="12" spans="1:10" s="51" customFormat="1" ht="22.5" customHeight="1">
      <c r="A12" s="494" t="s">
        <v>324</v>
      </c>
      <c r="B12" s="144">
        <v>4039</v>
      </c>
      <c r="C12" s="144">
        <v>674844</v>
      </c>
      <c r="D12" s="142">
        <v>230</v>
      </c>
      <c r="E12" s="495" t="s">
        <v>35</v>
      </c>
      <c r="F12" s="494" t="s">
        <v>264</v>
      </c>
      <c r="G12" s="546">
        <v>209</v>
      </c>
      <c r="H12" s="546">
        <v>20999</v>
      </c>
      <c r="I12" s="148">
        <v>0</v>
      </c>
      <c r="J12" s="503" t="s">
        <v>265</v>
      </c>
    </row>
    <row r="13" spans="1:10" s="51" customFormat="1" ht="22.5" customHeight="1">
      <c r="A13" s="494" t="s">
        <v>286</v>
      </c>
      <c r="B13" s="144">
        <v>1894</v>
      </c>
      <c r="C13" s="144">
        <v>326170</v>
      </c>
      <c r="D13" s="142">
        <v>160</v>
      </c>
      <c r="E13" s="495" t="s">
        <v>19</v>
      </c>
      <c r="F13" s="494"/>
      <c r="G13" s="144"/>
      <c r="H13" s="144"/>
      <c r="I13" s="144"/>
      <c r="J13" s="495"/>
    </row>
    <row r="14" spans="1:10" s="51" customFormat="1" ht="22.5" customHeight="1" thickBot="1">
      <c r="A14" s="506" t="s">
        <v>289</v>
      </c>
      <c r="B14" s="549">
        <v>724</v>
      </c>
      <c r="C14" s="549">
        <v>122489</v>
      </c>
      <c r="D14" s="508">
        <v>59</v>
      </c>
      <c r="E14" s="510" t="s">
        <v>37</v>
      </c>
      <c r="F14" s="506" t="s">
        <v>277</v>
      </c>
      <c r="G14" s="547">
        <v>209</v>
      </c>
      <c r="H14" s="547">
        <v>20835</v>
      </c>
      <c r="I14" s="509">
        <v>0</v>
      </c>
      <c r="J14" s="517" t="s">
        <v>278</v>
      </c>
    </row>
    <row r="15" spans="1:9" s="51" customFormat="1" ht="22.5" customHeight="1">
      <c r="A15" s="499" t="s">
        <v>166</v>
      </c>
      <c r="B15" s="545">
        <v>14522</v>
      </c>
      <c r="C15" s="545">
        <v>2430441</v>
      </c>
      <c r="D15" s="146">
        <v>549</v>
      </c>
      <c r="E15" s="500" t="s">
        <v>166</v>
      </c>
      <c r="F15" s="326"/>
      <c r="I15" s="51" t="s">
        <v>1353</v>
      </c>
    </row>
    <row r="16" spans="1:5" s="51" customFormat="1" ht="22.5" customHeight="1">
      <c r="A16" s="494" t="s">
        <v>323</v>
      </c>
      <c r="B16" s="144">
        <v>4137</v>
      </c>
      <c r="C16" s="144">
        <v>694444</v>
      </c>
      <c r="D16" s="142">
        <v>83</v>
      </c>
      <c r="E16" s="495" t="s">
        <v>7</v>
      </c>
    </row>
    <row r="17" spans="1:5" s="51" customFormat="1" ht="22.5" customHeight="1">
      <c r="A17" s="494" t="s">
        <v>260</v>
      </c>
      <c r="B17" s="144">
        <v>2340</v>
      </c>
      <c r="C17" s="144">
        <v>391240</v>
      </c>
      <c r="D17" s="148">
        <v>0</v>
      </c>
      <c r="E17" s="495" t="s">
        <v>8</v>
      </c>
    </row>
    <row r="18" spans="1:5" s="51" customFormat="1" ht="22.5" customHeight="1">
      <c r="A18" s="494" t="s">
        <v>269</v>
      </c>
      <c r="B18" s="144">
        <v>776</v>
      </c>
      <c r="C18" s="144">
        <v>127084</v>
      </c>
      <c r="D18" s="148">
        <v>0</v>
      </c>
      <c r="E18" s="495" t="s">
        <v>11</v>
      </c>
    </row>
    <row r="19" spans="1:5" s="51" customFormat="1" ht="22.5" customHeight="1">
      <c r="A19" s="494"/>
      <c r="B19" s="144"/>
      <c r="C19" s="144"/>
      <c r="D19" s="142"/>
      <c r="E19" s="495"/>
    </row>
    <row r="20" spans="1:8" s="51" customFormat="1" ht="22.5" customHeight="1">
      <c r="A20" s="494" t="s">
        <v>324</v>
      </c>
      <c r="B20" s="144">
        <v>4160</v>
      </c>
      <c r="C20" s="144">
        <v>700537</v>
      </c>
      <c r="D20" s="142">
        <v>234</v>
      </c>
      <c r="E20" s="495" t="s">
        <v>35</v>
      </c>
      <c r="H20" s="343"/>
    </row>
    <row r="21" spans="1:5" s="51" customFormat="1" ht="22.5" customHeight="1">
      <c r="A21" s="494" t="s">
        <v>286</v>
      </c>
      <c r="B21" s="144">
        <v>2337</v>
      </c>
      <c r="C21" s="144">
        <v>372572</v>
      </c>
      <c r="D21" s="142">
        <v>158</v>
      </c>
      <c r="E21" s="495" t="s">
        <v>19</v>
      </c>
    </row>
    <row r="22" spans="1:5" s="51" customFormat="1" ht="22.5" customHeight="1" thickBot="1">
      <c r="A22" s="506" t="s">
        <v>289</v>
      </c>
      <c r="B22" s="549">
        <v>772</v>
      </c>
      <c r="C22" s="549">
        <v>144564</v>
      </c>
      <c r="D22" s="508">
        <v>74</v>
      </c>
      <c r="E22" s="510" t="s">
        <v>37</v>
      </c>
    </row>
    <row r="23" spans="1:7" s="51" customFormat="1" ht="19.5" customHeight="1">
      <c r="A23" s="326" t="s">
        <v>325</v>
      </c>
      <c r="B23" s="523"/>
      <c r="C23" s="523"/>
      <c r="D23" s="326"/>
      <c r="E23" s="326"/>
      <c r="G23" s="522"/>
    </row>
    <row r="24" s="51" customFormat="1" ht="19.5" customHeight="1">
      <c r="A24" s="376" t="s">
        <v>887</v>
      </c>
    </row>
    <row r="25" s="51" customFormat="1" ht="19.5" customHeight="1">
      <c r="A25" s="51" t="s">
        <v>888</v>
      </c>
    </row>
    <row r="26" s="550" customFormat="1" ht="10.5">
      <c r="E26" s="551"/>
    </row>
    <row r="27" s="550" customFormat="1" ht="10.5">
      <c r="D27" s="550" t="s">
        <v>1076</v>
      </c>
    </row>
    <row r="28" s="550" customFormat="1" ht="10.5"/>
    <row r="29" s="550" customFormat="1" ht="10.5"/>
    <row r="30" s="550" customFormat="1" ht="10.5"/>
    <row r="31" s="550" customFormat="1" ht="10.5"/>
    <row r="32" s="550" customFormat="1" ht="10.5"/>
    <row r="33" s="550" customFormat="1" ht="10.5"/>
    <row r="34" s="550" customFormat="1" ht="10.5"/>
    <row r="35" s="550" customFormat="1" ht="10.5"/>
    <row r="36" s="550" customFormat="1" ht="10.5"/>
    <row r="37" s="550" customFormat="1" ht="10.5"/>
    <row r="38" s="550" customFormat="1" ht="10.5"/>
    <row r="39" s="550" customFormat="1" ht="10.5"/>
    <row r="40" s="550" customFormat="1" ht="10.5"/>
    <row r="41" s="550" customFormat="1" ht="10.5"/>
    <row r="42" s="550" customFormat="1" ht="10.5"/>
    <row r="43" s="550" customFormat="1" ht="10.5"/>
    <row r="44" s="550" customFormat="1" ht="10.5"/>
    <row r="45" s="550" customFormat="1" ht="10.5"/>
    <row r="46" s="550" customFormat="1" ht="10.5"/>
    <row r="47" s="550" customFormat="1" ht="10.5"/>
    <row r="48" s="550" customFormat="1" ht="10.5"/>
    <row r="49" s="550" customFormat="1" ht="10.5"/>
    <row r="50" s="550" customFormat="1" ht="10.5"/>
    <row r="51" s="550" customFormat="1" ht="10.5"/>
    <row r="52" s="550" customFormat="1" ht="10.5"/>
    <row r="53" s="550" customFormat="1" ht="10.5"/>
    <row r="54" s="550" customFormat="1" ht="10.5"/>
    <row r="55" s="550" customFormat="1" ht="10.5"/>
    <row r="56" s="550" customFormat="1" ht="10.5"/>
    <row r="57" s="550" customFormat="1" ht="10.5"/>
    <row r="58" s="550" customFormat="1" ht="10.5"/>
    <row r="59" s="550" customFormat="1" ht="10.5"/>
    <row r="60" s="550" customFormat="1" ht="10.5"/>
    <row r="61" s="550" customFormat="1" ht="10.5"/>
    <row r="62" s="550" customFormat="1" ht="10.5"/>
    <row r="63" s="550" customFormat="1" ht="10.5"/>
    <row r="64" s="550" customFormat="1" ht="10.5"/>
    <row r="65" s="550" customFormat="1" ht="10.5"/>
    <row r="66" s="550" customFormat="1" ht="10.5"/>
    <row r="67" s="550" customFormat="1" ht="10.5"/>
    <row r="68" s="550" customFormat="1" ht="10.5"/>
    <row r="69" s="550" customFormat="1" ht="10.5"/>
    <row r="70" s="550" customFormat="1" ht="10.5"/>
    <row r="71" s="550" customFormat="1" ht="10.5"/>
    <row r="72" s="550" customFormat="1" ht="10.5"/>
    <row r="73" s="550" customFormat="1" ht="10.5"/>
    <row r="74" s="550" customFormat="1" ht="10.5"/>
    <row r="75" s="550" customFormat="1" ht="10.5"/>
    <row r="76" s="550" customFormat="1" ht="10.5"/>
    <row r="77" s="550" customFormat="1" ht="10.5"/>
    <row r="78" s="550" customFormat="1" ht="10.5"/>
    <row r="79" s="550" customFormat="1" ht="10.5"/>
    <row r="80" s="550" customFormat="1" ht="10.5"/>
    <row r="81" s="550" customFormat="1" ht="10.5"/>
    <row r="82" s="550" customFormat="1" ht="10.5"/>
    <row r="83" s="550" customFormat="1" ht="10.5"/>
    <row r="84" s="550" customFormat="1" ht="10.5"/>
    <row r="85" s="550" customFormat="1" ht="10.5"/>
    <row r="86" s="550" customFormat="1" ht="10.5"/>
    <row r="87" s="550" customFormat="1" ht="10.5"/>
    <row r="88" s="550" customFormat="1" ht="10.5"/>
    <row r="89" s="550" customFormat="1" ht="10.5"/>
    <row r="90" s="550" customFormat="1" ht="10.5"/>
    <row r="91" s="550" customFormat="1" ht="10.5"/>
    <row r="92" s="550" customFormat="1" ht="10.5"/>
    <row r="93" s="550" customFormat="1" ht="10.5"/>
    <row r="94" s="550" customFormat="1" ht="10.5"/>
    <row r="95" s="550" customFormat="1" ht="10.5"/>
    <row r="96" s="550" customFormat="1" ht="10.5"/>
    <row r="97" s="550" customFormat="1" ht="10.5"/>
    <row r="98" s="550" customFormat="1" ht="10.5"/>
    <row r="99" s="550" customFormat="1" ht="10.5"/>
    <row r="100" s="550" customFormat="1" ht="10.5"/>
    <row r="101" s="550" customFormat="1" ht="10.5"/>
    <row r="102" s="550" customFormat="1" ht="10.5"/>
    <row r="103" s="550" customFormat="1" ht="10.5"/>
    <row r="104" s="550" customFormat="1" ht="10.5"/>
    <row r="105" s="550" customFormat="1" ht="10.5"/>
    <row r="106" s="550" customFormat="1" ht="10.5"/>
    <row r="107" s="550" customFormat="1" ht="10.5"/>
    <row r="108" s="550" customFormat="1" ht="10.5"/>
    <row r="109" s="550" customFormat="1" ht="10.5"/>
    <row r="110" s="550" customFormat="1" ht="10.5"/>
    <row r="111" s="550" customFormat="1" ht="10.5"/>
    <row r="112" s="550" customFormat="1" ht="10.5"/>
    <row r="113" s="550" customFormat="1" ht="10.5"/>
    <row r="114" s="550" customFormat="1" ht="10.5"/>
    <row r="115" s="550" customFormat="1" ht="10.5"/>
    <row r="116" s="550" customFormat="1" ht="10.5"/>
    <row r="117" s="550" customFormat="1" ht="10.5"/>
    <row r="118" s="550" customFormat="1" ht="10.5"/>
    <row r="119" s="550" customFormat="1" ht="10.5"/>
    <row r="120" s="550" customFormat="1" ht="10.5"/>
    <row r="121" s="550" customFormat="1" ht="10.5"/>
    <row r="122" s="550" customFormat="1" ht="10.5"/>
    <row r="123" s="550" customFormat="1" ht="10.5"/>
    <row r="124" s="550" customFormat="1" ht="10.5"/>
    <row r="125" s="550" customFormat="1" ht="10.5"/>
    <row r="126" s="550" customFormat="1" ht="10.5"/>
    <row r="127" s="550" customFormat="1" ht="10.5"/>
    <row r="128" s="550" customFormat="1" ht="10.5"/>
    <row r="129" s="550" customFormat="1" ht="10.5"/>
    <row r="130" s="550" customFormat="1" ht="10.5"/>
    <row r="131" s="550" customFormat="1" ht="10.5"/>
    <row r="132" s="550" customFormat="1" ht="10.5"/>
    <row r="133" s="550" customFormat="1" ht="10.5"/>
    <row r="134" s="550" customFormat="1" ht="10.5"/>
    <row r="135" s="550" customFormat="1" ht="10.5"/>
    <row r="136" s="550" customFormat="1" ht="10.5"/>
    <row r="137" s="550" customFormat="1" ht="10.5"/>
    <row r="138" s="550" customFormat="1" ht="10.5"/>
    <row r="139" s="550" customFormat="1" ht="10.5"/>
    <row r="140" s="550" customFormat="1" ht="10.5"/>
    <row r="141" s="550" customFormat="1" ht="10.5"/>
    <row r="142" s="550" customFormat="1" ht="10.5"/>
    <row r="143" s="550" customFormat="1" ht="10.5"/>
    <row r="144" s="550" customFormat="1" ht="10.5"/>
    <row r="145" s="550" customFormat="1" ht="10.5"/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24"/>
  <sheetViews>
    <sheetView zoomScalePageLayoutView="0" workbookViewId="0" topLeftCell="A1">
      <selection activeCell="D21" sqref="D21"/>
    </sheetView>
  </sheetViews>
  <sheetFormatPr defaultColWidth="8.88671875" defaultRowHeight="13.5"/>
  <cols>
    <col min="1" max="1" width="13.6640625" style="0" customWidth="1"/>
    <col min="2" max="3" width="20.77734375" style="0" customWidth="1"/>
    <col min="4" max="4" width="21.88671875" style="0" customWidth="1"/>
    <col min="5" max="5" width="25.3359375" style="0" customWidth="1"/>
  </cols>
  <sheetData>
    <row r="1" spans="1:5" s="489" customFormat="1" ht="23.25">
      <c r="A1" s="1064" t="s">
        <v>393</v>
      </c>
      <c r="B1" s="1064"/>
      <c r="C1" s="1064"/>
      <c r="D1" s="1064"/>
      <c r="E1" s="1064"/>
    </row>
    <row r="2" spans="1:5" s="51" customFormat="1" ht="22.5" customHeight="1" thickBot="1">
      <c r="A2" s="376" t="s">
        <v>1566</v>
      </c>
      <c r="E2" s="322" t="s">
        <v>394</v>
      </c>
    </row>
    <row r="3" spans="1:5" s="51" customFormat="1" ht="22.5" customHeight="1">
      <c r="A3" s="525"/>
      <c r="B3" s="1164" t="s">
        <v>395</v>
      </c>
      <c r="C3" s="1165"/>
      <c r="D3" s="1166"/>
      <c r="E3" s="526"/>
    </row>
    <row r="4" spans="1:5" s="51" customFormat="1" ht="22.5" customHeight="1">
      <c r="A4" s="494" t="s">
        <v>396</v>
      </c>
      <c r="B4" s="317" t="s">
        <v>397</v>
      </c>
      <c r="C4" s="417" t="s">
        <v>398</v>
      </c>
      <c r="D4" s="159" t="s">
        <v>399</v>
      </c>
      <c r="E4" s="503" t="s">
        <v>400</v>
      </c>
    </row>
    <row r="5" spans="1:5" s="51" customFormat="1" ht="22.5" customHeight="1">
      <c r="A5" s="494" t="s">
        <v>401</v>
      </c>
      <c r="B5" s="84" t="s">
        <v>402</v>
      </c>
      <c r="C5" s="496" t="s">
        <v>402</v>
      </c>
      <c r="D5" s="160" t="s">
        <v>403</v>
      </c>
      <c r="E5" s="503" t="s">
        <v>404</v>
      </c>
    </row>
    <row r="6" spans="1:5" s="51" customFormat="1" ht="22.5" customHeight="1">
      <c r="A6" s="530"/>
      <c r="B6" s="167" t="s">
        <v>405</v>
      </c>
      <c r="C6" s="154" t="s">
        <v>406</v>
      </c>
      <c r="D6" s="168" t="s">
        <v>407</v>
      </c>
      <c r="E6" s="533"/>
    </row>
    <row r="7" spans="1:5" s="51" customFormat="1" ht="22.5" customHeight="1">
      <c r="A7" s="529" t="s">
        <v>392</v>
      </c>
      <c r="B7" s="158">
        <v>7555</v>
      </c>
      <c r="C7" s="158">
        <v>1040973</v>
      </c>
      <c r="D7" s="158">
        <v>3916409</v>
      </c>
      <c r="E7" s="503" t="s">
        <v>392</v>
      </c>
    </row>
    <row r="8" spans="1:8" s="51" customFormat="1" ht="22.5" customHeight="1">
      <c r="A8" s="529" t="s">
        <v>408</v>
      </c>
      <c r="B8" s="552">
        <v>363</v>
      </c>
      <c r="C8" s="552">
        <v>50108</v>
      </c>
      <c r="D8" s="158">
        <v>329</v>
      </c>
      <c r="E8" s="495" t="s">
        <v>409</v>
      </c>
      <c r="H8" s="376"/>
    </row>
    <row r="9" spans="1:5" s="51" customFormat="1" ht="22.5" customHeight="1">
      <c r="A9" s="529" t="s">
        <v>260</v>
      </c>
      <c r="B9" s="552">
        <v>3418</v>
      </c>
      <c r="C9" s="552">
        <v>470129</v>
      </c>
      <c r="D9" s="158">
        <v>1631540</v>
      </c>
      <c r="E9" s="495" t="s">
        <v>410</v>
      </c>
    </row>
    <row r="10" spans="1:5" s="51" customFormat="1" ht="22.5" customHeight="1">
      <c r="A10" s="529" t="s">
        <v>411</v>
      </c>
      <c r="B10" s="552">
        <v>516</v>
      </c>
      <c r="C10" s="552">
        <v>65809</v>
      </c>
      <c r="D10" s="158">
        <v>45</v>
      </c>
      <c r="E10" s="495" t="s">
        <v>412</v>
      </c>
    </row>
    <row r="11" spans="1:5" s="51" customFormat="1" ht="22.5" customHeight="1" thickBot="1">
      <c r="A11" s="529" t="s">
        <v>286</v>
      </c>
      <c r="B11" s="553">
        <v>3258</v>
      </c>
      <c r="C11" s="553">
        <v>454927</v>
      </c>
      <c r="D11" s="554">
        <v>2284495</v>
      </c>
      <c r="E11" s="495" t="s">
        <v>413</v>
      </c>
    </row>
    <row r="12" spans="1:5" s="51" customFormat="1" ht="22.5" customHeight="1">
      <c r="A12" s="555" t="s">
        <v>166</v>
      </c>
      <c r="B12" s="556">
        <v>8064</v>
      </c>
      <c r="C12" s="556">
        <v>1156375</v>
      </c>
      <c r="D12" s="556">
        <v>3542171</v>
      </c>
      <c r="E12" s="557" t="s">
        <v>166</v>
      </c>
    </row>
    <row r="13" spans="1:5" s="51" customFormat="1" ht="22.5" customHeight="1">
      <c r="A13" s="529" t="s">
        <v>408</v>
      </c>
      <c r="B13" s="552">
        <v>596</v>
      </c>
      <c r="C13" s="552">
        <v>87422</v>
      </c>
      <c r="D13" s="158">
        <v>9895</v>
      </c>
      <c r="E13" s="495" t="s">
        <v>409</v>
      </c>
    </row>
    <row r="14" spans="1:5" s="51" customFormat="1" ht="22.5" customHeight="1">
      <c r="A14" s="529" t="s">
        <v>260</v>
      </c>
      <c r="B14" s="552">
        <v>3437</v>
      </c>
      <c r="C14" s="552">
        <v>484771</v>
      </c>
      <c r="D14" s="158">
        <v>1606879</v>
      </c>
      <c r="E14" s="495" t="s">
        <v>410</v>
      </c>
    </row>
    <row r="15" spans="1:5" s="51" customFormat="1" ht="22.5" customHeight="1">
      <c r="A15" s="529" t="s">
        <v>411</v>
      </c>
      <c r="B15" s="552">
        <v>887</v>
      </c>
      <c r="C15" s="552">
        <v>123230</v>
      </c>
      <c r="D15" s="158">
        <v>15150</v>
      </c>
      <c r="E15" s="495" t="s">
        <v>412</v>
      </c>
    </row>
    <row r="16" spans="1:5" s="51" customFormat="1" ht="22.5" customHeight="1" thickBot="1">
      <c r="A16" s="558" t="s">
        <v>286</v>
      </c>
      <c r="B16" s="559">
        <v>3144</v>
      </c>
      <c r="C16" s="559">
        <v>460952</v>
      </c>
      <c r="D16" s="560">
        <v>1910247</v>
      </c>
      <c r="E16" s="510" t="s">
        <v>413</v>
      </c>
    </row>
    <row r="17" spans="1:5" s="51" customFormat="1" ht="19.5" customHeight="1">
      <c r="A17" s="1168" t="s">
        <v>414</v>
      </c>
      <c r="B17" s="1168"/>
      <c r="C17" s="1168"/>
      <c r="E17" s="51" t="s">
        <v>1353</v>
      </c>
    </row>
    <row r="18" s="51" customFormat="1" ht="19.5" customHeight="1">
      <c r="A18" s="376" t="s">
        <v>890</v>
      </c>
    </row>
    <row r="19" spans="1:7" s="51" customFormat="1" ht="19.5" customHeight="1">
      <c r="A19" s="51" t="s">
        <v>891</v>
      </c>
      <c r="G19" s="561"/>
    </row>
    <row r="20" spans="1:5" s="147" customFormat="1" ht="18" customHeight="1">
      <c r="A20" s="489"/>
      <c r="B20" s="489"/>
      <c r="C20" s="489"/>
      <c r="D20" s="489"/>
      <c r="E20" s="489"/>
    </row>
    <row r="21" s="489" customFormat="1" ht="13.5">
      <c r="D21" s="562"/>
    </row>
    <row r="22" s="489" customFormat="1" ht="13.5"/>
    <row r="23" s="489" customFormat="1" ht="13.5"/>
    <row r="24" s="489" customFormat="1" ht="13.5">
      <c r="D24" s="489" t="s">
        <v>415</v>
      </c>
    </row>
    <row r="25" s="489" customFormat="1" ht="13.5"/>
    <row r="26" s="489" customFormat="1" ht="13.5"/>
    <row r="27" s="489" customFormat="1" ht="13.5"/>
    <row r="28" s="489" customFormat="1" ht="13.5"/>
    <row r="29" s="489" customFormat="1" ht="13.5"/>
    <row r="30" s="489" customFormat="1" ht="13.5"/>
    <row r="31" s="489" customFormat="1" ht="13.5"/>
    <row r="32" s="489" customFormat="1" ht="13.5"/>
    <row r="33" s="489" customFormat="1" ht="13.5"/>
    <row r="34" s="489" customFormat="1" ht="13.5"/>
    <row r="35" s="489" customFormat="1" ht="13.5"/>
    <row r="36" s="489" customFormat="1" ht="13.5"/>
    <row r="37" s="489" customFormat="1" ht="13.5"/>
    <row r="38" s="489" customFormat="1" ht="13.5"/>
    <row r="39" s="489" customFormat="1" ht="13.5"/>
    <row r="40" s="489" customFormat="1" ht="13.5"/>
    <row r="41" s="489" customFormat="1" ht="13.5"/>
    <row r="42" s="489" customFormat="1" ht="13.5"/>
    <row r="43" s="489" customFormat="1" ht="13.5"/>
    <row r="44" s="489" customFormat="1" ht="13.5"/>
    <row r="45" s="489" customFormat="1" ht="13.5"/>
    <row r="46" s="489" customFormat="1" ht="13.5"/>
  </sheetData>
  <sheetProtection/>
  <mergeCells count="3">
    <mergeCell ref="A1:E1"/>
    <mergeCell ref="B3:D3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9.88671875" style="0" customWidth="1"/>
    <col min="2" max="2" width="9.21484375" style="0" customWidth="1"/>
    <col min="3" max="4" width="10.10546875" style="0" customWidth="1"/>
    <col min="5" max="5" width="10.99609375" style="0" customWidth="1"/>
    <col min="6" max="6" width="10.3359375" style="0" customWidth="1"/>
    <col min="10" max="10" width="12.21484375" style="0" customWidth="1"/>
  </cols>
  <sheetData>
    <row r="1" spans="1:10" s="541" customFormat="1" ht="29.25" customHeight="1">
      <c r="A1" s="1169" t="s">
        <v>327</v>
      </c>
      <c r="B1" s="1169"/>
      <c r="C1" s="1169"/>
      <c r="D1" s="1169"/>
      <c r="E1" s="1169"/>
      <c r="F1" s="1169"/>
      <c r="G1" s="1169"/>
      <c r="H1" s="1169"/>
      <c r="I1" s="1169"/>
      <c r="J1" s="1169"/>
    </row>
    <row r="2" spans="1:10" s="51" customFormat="1" ht="22.5" customHeight="1" thickBot="1">
      <c r="A2" s="51" t="s">
        <v>1567</v>
      </c>
      <c r="J2" s="322" t="s">
        <v>0</v>
      </c>
    </row>
    <row r="3" spans="1:10" s="51" customFormat="1" ht="22.5" customHeight="1">
      <c r="A3" s="492"/>
      <c r="B3" s="1134" t="s">
        <v>1</v>
      </c>
      <c r="C3" s="1135"/>
      <c r="D3" s="1162"/>
      <c r="E3" s="352"/>
      <c r="F3" s="492"/>
      <c r="G3" s="1134" t="s">
        <v>2</v>
      </c>
      <c r="H3" s="1135"/>
      <c r="I3" s="1162"/>
      <c r="J3" s="493"/>
    </row>
    <row r="4" spans="1:10" s="51" customFormat="1" ht="22.5" customHeight="1">
      <c r="A4" s="494" t="s">
        <v>908</v>
      </c>
      <c r="B4" s="317" t="s">
        <v>3</v>
      </c>
      <c r="C4" s="417" t="s">
        <v>4</v>
      </c>
      <c r="D4" s="417" t="s">
        <v>5</v>
      </c>
      <c r="E4" s="160" t="s">
        <v>899</v>
      </c>
      <c r="F4" s="494" t="s">
        <v>908</v>
      </c>
      <c r="G4" s="317" t="s">
        <v>3</v>
      </c>
      <c r="H4" s="417" t="s">
        <v>4</v>
      </c>
      <c r="I4" s="417" t="s">
        <v>5</v>
      </c>
      <c r="J4" s="495" t="s">
        <v>899</v>
      </c>
    </row>
    <row r="5" spans="1:10" s="51" customFormat="1" ht="22.5" customHeight="1">
      <c r="A5" s="494" t="s">
        <v>211</v>
      </c>
      <c r="B5" s="84" t="s">
        <v>1079</v>
      </c>
      <c r="C5" s="496" t="s">
        <v>1079</v>
      </c>
      <c r="D5" s="100" t="s">
        <v>6</v>
      </c>
      <c r="E5" s="160" t="s">
        <v>1080</v>
      </c>
      <c r="F5" s="494" t="s">
        <v>211</v>
      </c>
      <c r="G5" s="84" t="s">
        <v>1079</v>
      </c>
      <c r="H5" s="496" t="s">
        <v>1079</v>
      </c>
      <c r="I5" s="100" t="s">
        <v>6</v>
      </c>
      <c r="J5" s="495" t="s">
        <v>1080</v>
      </c>
    </row>
    <row r="6" spans="1:10" s="51" customFormat="1" ht="22.5" customHeight="1">
      <c r="A6" s="497"/>
      <c r="B6" s="167" t="s">
        <v>1081</v>
      </c>
      <c r="C6" s="154" t="s">
        <v>1082</v>
      </c>
      <c r="D6" s="154" t="s">
        <v>1083</v>
      </c>
      <c r="E6" s="563"/>
      <c r="F6" s="497"/>
      <c r="G6" s="167" t="s">
        <v>1081</v>
      </c>
      <c r="H6" s="154" t="s">
        <v>1082</v>
      </c>
      <c r="I6" s="154" t="s">
        <v>1083</v>
      </c>
      <c r="J6" s="498"/>
    </row>
    <row r="7" spans="1:10" s="51" customFormat="1" ht="22.5" customHeight="1">
      <c r="A7" s="638" t="s">
        <v>392</v>
      </c>
      <c r="B7" s="152">
        <v>8105</v>
      </c>
      <c r="C7" s="152">
        <v>1269998</v>
      </c>
      <c r="D7" s="152">
        <v>55</v>
      </c>
      <c r="E7" s="275" t="s">
        <v>392</v>
      </c>
      <c r="F7" s="494" t="s">
        <v>392</v>
      </c>
      <c r="G7" s="635">
        <v>346</v>
      </c>
      <c r="H7" s="639">
        <v>43929</v>
      </c>
      <c r="I7" s="568">
        <v>0</v>
      </c>
      <c r="J7" s="495" t="s">
        <v>392</v>
      </c>
    </row>
    <row r="8" spans="1:10" s="51" customFormat="1" ht="22.5" customHeight="1">
      <c r="A8" s="566" t="s">
        <v>257</v>
      </c>
      <c r="B8" s="144">
        <v>4021</v>
      </c>
      <c r="C8" s="144">
        <v>625542</v>
      </c>
      <c r="D8" s="567">
        <v>0</v>
      </c>
      <c r="E8" s="160" t="s">
        <v>7</v>
      </c>
      <c r="F8" s="494" t="s">
        <v>328</v>
      </c>
      <c r="G8" s="144">
        <v>171</v>
      </c>
      <c r="H8" s="144">
        <v>21940</v>
      </c>
      <c r="I8" s="568">
        <v>0</v>
      </c>
      <c r="J8" s="495" t="s">
        <v>329</v>
      </c>
    </row>
    <row r="9" spans="1:10" s="51" customFormat="1" ht="22.5" customHeight="1" thickBot="1">
      <c r="A9" s="569" t="s">
        <v>324</v>
      </c>
      <c r="B9" s="549">
        <v>4084</v>
      </c>
      <c r="C9" s="549">
        <v>644456</v>
      </c>
      <c r="D9" s="508">
        <v>55</v>
      </c>
      <c r="E9" s="510" t="s">
        <v>18</v>
      </c>
      <c r="F9" s="494" t="s">
        <v>330</v>
      </c>
      <c r="G9" s="144">
        <v>0</v>
      </c>
      <c r="H9" s="144">
        <v>0</v>
      </c>
      <c r="I9" s="568">
        <v>0</v>
      </c>
      <c r="J9" s="495" t="s">
        <v>331</v>
      </c>
    </row>
    <row r="10" spans="1:10" s="54" customFormat="1" ht="22.5" customHeight="1">
      <c r="A10" s="564" t="s">
        <v>207</v>
      </c>
      <c r="B10" s="548">
        <v>7469</v>
      </c>
      <c r="C10" s="548">
        <v>1226897</v>
      </c>
      <c r="D10" s="146">
        <v>1</v>
      </c>
      <c r="E10" s="565" t="s">
        <v>207</v>
      </c>
      <c r="F10" s="494" t="s">
        <v>332</v>
      </c>
      <c r="G10" s="144">
        <v>171</v>
      </c>
      <c r="H10" s="144">
        <v>21352</v>
      </c>
      <c r="I10" s="144">
        <v>0</v>
      </c>
      <c r="J10" s="495" t="s">
        <v>333</v>
      </c>
    </row>
    <row r="11" spans="1:10" s="51" customFormat="1" ht="22.5" customHeight="1" thickBot="1">
      <c r="A11" s="566" t="s">
        <v>257</v>
      </c>
      <c r="B11" s="144">
        <v>3734</v>
      </c>
      <c r="C11" s="144">
        <v>613861</v>
      </c>
      <c r="D11" s="152">
        <v>1</v>
      </c>
      <c r="E11" s="160" t="s">
        <v>7</v>
      </c>
      <c r="F11" s="506" t="s">
        <v>334</v>
      </c>
      <c r="G11" s="570">
        <v>4</v>
      </c>
      <c r="H11" s="441">
        <v>637</v>
      </c>
      <c r="I11" s="509">
        <v>0</v>
      </c>
      <c r="J11" s="510" t="s">
        <v>335</v>
      </c>
    </row>
    <row r="12" spans="1:10" s="51" customFormat="1" ht="22.5" customHeight="1" thickBot="1">
      <c r="A12" s="569" t="s">
        <v>324</v>
      </c>
      <c r="B12" s="549">
        <v>3735</v>
      </c>
      <c r="C12" s="549">
        <v>613036</v>
      </c>
      <c r="D12" s="508" t="s">
        <v>1077</v>
      </c>
      <c r="E12" s="510" t="s">
        <v>18</v>
      </c>
      <c r="F12" s="571" t="s">
        <v>207</v>
      </c>
      <c r="G12" s="572">
        <v>934</v>
      </c>
      <c r="H12" s="572">
        <v>134805</v>
      </c>
      <c r="I12" s="572">
        <v>976</v>
      </c>
      <c r="J12" s="573" t="s">
        <v>207</v>
      </c>
    </row>
    <row r="13" spans="1:10" s="51" customFormat="1" ht="22.5" customHeight="1">
      <c r="A13" s="326" t="s">
        <v>336</v>
      </c>
      <c r="B13" s="326"/>
      <c r="C13" s="523"/>
      <c r="D13" s="326"/>
      <c r="F13" s="574" t="s">
        <v>328</v>
      </c>
      <c r="G13" s="144">
        <v>365</v>
      </c>
      <c r="H13" s="144">
        <v>55043</v>
      </c>
      <c r="I13" s="568">
        <v>0</v>
      </c>
      <c r="J13" s="575" t="s">
        <v>329</v>
      </c>
    </row>
    <row r="14" spans="1:10" s="51" customFormat="1" ht="22.5" customHeight="1">
      <c r="A14" s="376" t="s">
        <v>892</v>
      </c>
      <c r="F14" s="494" t="s">
        <v>337</v>
      </c>
      <c r="G14" s="144">
        <v>103</v>
      </c>
      <c r="H14" s="144">
        <v>12636</v>
      </c>
      <c r="I14" s="568">
        <v>0</v>
      </c>
      <c r="J14" s="495" t="s">
        <v>338</v>
      </c>
    </row>
    <row r="15" spans="1:10" s="51" customFormat="1" ht="22.5" customHeight="1">
      <c r="A15" s="51" t="s">
        <v>888</v>
      </c>
      <c r="E15" s="387"/>
      <c r="F15" s="494" t="s">
        <v>332</v>
      </c>
      <c r="G15" s="144">
        <v>363</v>
      </c>
      <c r="H15" s="144">
        <v>54639</v>
      </c>
      <c r="I15" s="144">
        <v>976</v>
      </c>
      <c r="J15" s="495" t="s">
        <v>333</v>
      </c>
    </row>
    <row r="16" spans="1:10" s="51" customFormat="1" ht="22.5" customHeight="1" thickBot="1">
      <c r="A16" s="387"/>
      <c r="B16" s="387"/>
      <c r="C16" s="387"/>
      <c r="D16" s="387"/>
      <c r="F16" s="506" t="s">
        <v>339</v>
      </c>
      <c r="G16" s="570">
        <v>103</v>
      </c>
      <c r="H16" s="441">
        <v>12487</v>
      </c>
      <c r="I16" s="509">
        <v>0</v>
      </c>
      <c r="J16" s="510" t="s">
        <v>340</v>
      </c>
    </row>
    <row r="17" spans="1:9" s="51" customFormat="1" ht="22.5" customHeight="1">
      <c r="A17" s="387"/>
      <c r="B17" s="387"/>
      <c r="C17" s="387"/>
      <c r="D17" s="387"/>
      <c r="E17" s="387"/>
      <c r="H17" s="51" t="s">
        <v>1353</v>
      </c>
      <c r="I17" s="326"/>
    </row>
    <row r="18" spans="1:10" s="147" customFormat="1" ht="16.5" customHeight="1">
      <c r="A18" s="576"/>
      <c r="B18" s="576"/>
      <c r="C18" s="576"/>
      <c r="D18" s="576" t="s">
        <v>12</v>
      </c>
      <c r="E18" s="576"/>
      <c r="F18" s="576"/>
      <c r="G18" s="576"/>
      <c r="H18" s="576"/>
      <c r="I18" s="576"/>
      <c r="J18" s="576"/>
    </row>
    <row r="19" spans="1:5" s="550" customFormat="1" ht="16.5" customHeight="1">
      <c r="A19" s="489"/>
      <c r="B19" s="489"/>
      <c r="C19" s="489"/>
      <c r="D19" s="489"/>
      <c r="E19" s="489"/>
    </row>
    <row r="20" spans="1:10" s="550" customFormat="1" ht="16.5" customHeight="1">
      <c r="A20" s="489"/>
      <c r="B20" s="489"/>
      <c r="C20" s="489"/>
      <c r="D20" s="489"/>
      <c r="E20" s="489"/>
      <c r="F20" s="489"/>
      <c r="G20" s="489"/>
      <c r="H20" s="489"/>
      <c r="I20" s="489"/>
      <c r="J20" s="489"/>
    </row>
    <row r="21" spans="1:10" s="550" customFormat="1" ht="16.5" customHeight="1">
      <c r="A21" s="489"/>
      <c r="B21" s="489"/>
      <c r="C21" s="489"/>
      <c r="D21" s="489"/>
      <c r="E21" s="489"/>
      <c r="F21" s="489"/>
      <c r="G21" s="489"/>
      <c r="H21" s="577"/>
      <c r="I21" s="489"/>
      <c r="J21" s="489"/>
    </row>
    <row r="22" spans="1:10" s="550" customFormat="1" ht="16.5" customHeight="1">
      <c r="A22" s="489"/>
      <c r="B22" s="489"/>
      <c r="C22" s="489"/>
      <c r="D22" s="489"/>
      <c r="E22" s="489"/>
      <c r="F22" s="489"/>
      <c r="G22" s="489"/>
      <c r="H22" s="489"/>
      <c r="I22" s="489"/>
      <c r="J22" s="489"/>
    </row>
    <row r="23" spans="1:10" s="550" customFormat="1" ht="16.5" customHeight="1">
      <c r="A23" s="489"/>
      <c r="B23" s="489"/>
      <c r="C23" s="489"/>
      <c r="D23" s="489"/>
      <c r="E23" s="489"/>
      <c r="F23" s="489"/>
      <c r="G23" s="489"/>
      <c r="H23" s="489"/>
      <c r="I23" s="489"/>
      <c r="J23" s="489"/>
    </row>
    <row r="24" spans="1:10" s="550" customFormat="1" ht="16.5" customHeight="1">
      <c r="A24" s="489"/>
      <c r="B24" s="489"/>
      <c r="C24" s="489"/>
      <c r="D24" s="489"/>
      <c r="E24" s="489"/>
      <c r="F24" s="489"/>
      <c r="G24" s="489"/>
      <c r="H24" s="489"/>
      <c r="I24" s="489"/>
      <c r="J24" s="489"/>
    </row>
    <row r="25" spans="1:10" s="550" customFormat="1" ht="16.5" customHeight="1">
      <c r="A25" s="489"/>
      <c r="B25" s="489"/>
      <c r="C25" s="489"/>
      <c r="D25" s="489"/>
      <c r="E25" s="489"/>
      <c r="F25" s="489"/>
      <c r="G25" s="489"/>
      <c r="H25" s="489"/>
      <c r="I25" s="489"/>
      <c r="J25" s="489"/>
    </row>
    <row r="26" spans="1:10" s="550" customFormat="1" ht="16.5" customHeight="1">
      <c r="A26" s="489"/>
      <c r="B26" s="489"/>
      <c r="C26" s="489"/>
      <c r="D26" s="489"/>
      <c r="E26" s="489"/>
      <c r="F26" s="489"/>
      <c r="G26" s="489"/>
      <c r="H26" s="489"/>
      <c r="I26" s="489"/>
      <c r="J26" s="489"/>
    </row>
    <row r="27" spans="1:10" s="51" customFormat="1" ht="19.5" customHeight="1">
      <c r="A27" s="489"/>
      <c r="B27" s="489"/>
      <c r="C27" s="489"/>
      <c r="D27" s="489"/>
      <c r="E27" s="489"/>
      <c r="F27" s="489"/>
      <c r="G27" s="489"/>
      <c r="H27" s="489"/>
      <c r="I27" s="489"/>
      <c r="J27" s="489"/>
    </row>
    <row r="28" s="489" customFormat="1" ht="13.5"/>
    <row r="29" s="489" customFormat="1" ht="13.5"/>
    <row r="30" s="489" customFormat="1" ht="13.5"/>
    <row r="31" s="489" customFormat="1" ht="13.5"/>
    <row r="32" s="489" customFormat="1" ht="13.5"/>
    <row r="33" s="489" customFormat="1" ht="13.5"/>
    <row r="34" s="489" customFormat="1" ht="13.5"/>
    <row r="35" s="489" customFormat="1" ht="13.5"/>
    <row r="36" s="489" customFormat="1" ht="13.5"/>
    <row r="37" s="489" customFormat="1" ht="13.5"/>
    <row r="38" s="489" customFormat="1" ht="13.5"/>
    <row r="39" s="489" customFormat="1" ht="13.5"/>
    <row r="40" s="489" customFormat="1" ht="13.5"/>
    <row r="41" s="489" customFormat="1" ht="13.5"/>
    <row r="42" s="489" customFormat="1" ht="13.5"/>
    <row r="43" s="489" customFormat="1" ht="13.5"/>
    <row r="44" s="489" customFormat="1" ht="13.5"/>
    <row r="45" s="489" customFormat="1" ht="13.5"/>
    <row r="46" s="489" customFormat="1" ht="13.5"/>
    <row r="47" s="489" customFormat="1" ht="13.5"/>
    <row r="48" s="489" customFormat="1" ht="13.5"/>
    <row r="49" s="489" customFormat="1" ht="13.5"/>
    <row r="50" s="489" customFormat="1" ht="13.5"/>
    <row r="51" s="489" customFormat="1" ht="13.5"/>
    <row r="52" s="489" customFormat="1" ht="13.5"/>
    <row r="53" s="489" customFormat="1" ht="13.5"/>
    <row r="54" s="489" customFormat="1" ht="13.5"/>
    <row r="55" s="489" customFormat="1" ht="13.5"/>
    <row r="56" s="489" customFormat="1" ht="13.5"/>
    <row r="57" s="489" customFormat="1" ht="13.5"/>
    <row r="58" s="489" customFormat="1" ht="13.5"/>
    <row r="59" s="489" customFormat="1" ht="13.5"/>
    <row r="60" s="489" customFormat="1" ht="13.5"/>
    <row r="61" s="489" customFormat="1" ht="13.5"/>
    <row r="62" s="489" customFormat="1" ht="13.5"/>
    <row r="63" s="489" customFormat="1" ht="13.5"/>
    <row r="64" s="489" customFormat="1" ht="13.5"/>
    <row r="65" s="489" customFormat="1" ht="13.5"/>
    <row r="66" s="489" customFormat="1" ht="13.5"/>
    <row r="67" s="489" customFormat="1" ht="13.5"/>
    <row r="68" s="489" customFormat="1" ht="13.5"/>
    <row r="69" s="489" customFormat="1" ht="13.5"/>
    <row r="70" s="489" customFormat="1" ht="13.5"/>
    <row r="71" s="489" customFormat="1" ht="13.5"/>
    <row r="72" s="489" customFormat="1" ht="13.5"/>
    <row r="73" s="489" customFormat="1" ht="13.5"/>
    <row r="74" s="489" customFormat="1" ht="13.5"/>
    <row r="75" s="489" customFormat="1" ht="13.5"/>
    <row r="76" s="489" customFormat="1" ht="13.5"/>
    <row r="77" s="489" customFormat="1" ht="13.5"/>
    <row r="78" s="489" customFormat="1" ht="13.5"/>
    <row r="79" s="489" customFormat="1" ht="13.5"/>
    <row r="80" s="489" customFormat="1" ht="13.5"/>
    <row r="81" s="489" customFormat="1" ht="13.5"/>
    <row r="82" s="489" customFormat="1" ht="13.5"/>
    <row r="83" s="489" customFormat="1" ht="13.5"/>
    <row r="84" s="489" customFormat="1" ht="13.5"/>
    <row r="85" s="489" customFormat="1" ht="13.5"/>
    <row r="86" s="489" customFormat="1" ht="13.5"/>
    <row r="87" s="489" customFormat="1" ht="13.5"/>
    <row r="88" s="489" customFormat="1" ht="13.5"/>
    <row r="89" s="489" customFormat="1" ht="13.5"/>
    <row r="90" s="489" customFormat="1" ht="13.5"/>
    <row r="91" s="489" customFormat="1" ht="13.5"/>
    <row r="92" s="489" customFormat="1" ht="13.5"/>
    <row r="93" s="489" customFormat="1" ht="13.5"/>
    <row r="94" s="489" customFormat="1" ht="13.5"/>
    <row r="95" s="489" customFormat="1" ht="13.5"/>
    <row r="96" s="489" customFormat="1" ht="13.5"/>
    <row r="97" s="489" customFormat="1" ht="13.5"/>
    <row r="98" s="489" customFormat="1" ht="13.5"/>
    <row r="99" s="489" customFormat="1" ht="13.5"/>
    <row r="100" s="489" customFormat="1" ht="13.5"/>
    <row r="101" s="489" customFormat="1" ht="13.5"/>
    <row r="102" s="489" customFormat="1" ht="13.5"/>
    <row r="103" s="489" customFormat="1" ht="13.5"/>
    <row r="104" s="489" customFormat="1" ht="13.5"/>
    <row r="105" s="489" customFormat="1" ht="13.5"/>
    <row r="106" s="489" customFormat="1" ht="13.5"/>
    <row r="107" s="489" customFormat="1" ht="13.5"/>
    <row r="108" s="489" customFormat="1" ht="13.5"/>
    <row r="109" s="489" customFormat="1" ht="13.5"/>
    <row r="110" s="489" customFormat="1" ht="13.5"/>
    <row r="111" s="489" customFormat="1" ht="13.5"/>
    <row r="112" s="489" customFormat="1" ht="13.5"/>
    <row r="113" s="489" customFormat="1" ht="13.5"/>
    <row r="114" s="489" customFormat="1" ht="13.5"/>
    <row r="115" s="489" customFormat="1" ht="13.5"/>
    <row r="116" s="489" customFormat="1" ht="13.5"/>
    <row r="117" s="489" customFormat="1" ht="13.5"/>
    <row r="118" s="489" customFormat="1" ht="13.5"/>
    <row r="119" s="489" customFormat="1" ht="13.5"/>
    <row r="120" s="489" customFormat="1" ht="13.5"/>
    <row r="121" s="489" customFormat="1" ht="13.5"/>
    <row r="122" s="489" customFormat="1" ht="13.5"/>
    <row r="123" s="489" customFormat="1" ht="13.5"/>
    <row r="124" s="489" customFormat="1" ht="13.5"/>
    <row r="125" s="489" customFormat="1" ht="13.5"/>
    <row r="126" s="489" customFormat="1" ht="13.5"/>
    <row r="127" s="489" customFormat="1" ht="13.5"/>
  </sheetData>
  <sheetProtection/>
  <mergeCells count="3">
    <mergeCell ref="A1:J1"/>
    <mergeCell ref="B3:D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showZeros="0" showOutlineSymbols="0" zoomScaleSheetLayoutView="100" zoomScalePageLayoutView="0" workbookViewId="0" topLeftCell="A1">
      <pane xSplit="1" ySplit="5" topLeftCell="B6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D22" sqref="D22"/>
    </sheetView>
  </sheetViews>
  <sheetFormatPr defaultColWidth="8.88671875" defaultRowHeight="13.5"/>
  <cols>
    <col min="1" max="1" width="8.3359375" style="51" customWidth="1"/>
    <col min="2" max="13" width="8.5546875" style="51" customWidth="1"/>
    <col min="14" max="14" width="10.5546875" style="51" customWidth="1"/>
    <col min="15" max="16384" width="8.88671875" style="51" customWidth="1"/>
  </cols>
  <sheetData>
    <row r="1" spans="1:14" ht="27" customHeight="1">
      <c r="A1" s="1064" t="s">
        <v>1526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</row>
    <row r="2" spans="1:14" ht="18" customHeight="1">
      <c r="A2" s="1065" t="s">
        <v>1422</v>
      </c>
      <c r="B2" s="1065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 t="s">
        <v>1494</v>
      </c>
    </row>
    <row r="3" spans="1:14" ht="15" customHeight="1">
      <c r="A3" s="1066" t="s">
        <v>1376</v>
      </c>
      <c r="B3" s="837" t="s">
        <v>1491</v>
      </c>
      <c r="C3" s="829" t="s">
        <v>1334</v>
      </c>
      <c r="D3" s="837" t="s">
        <v>1335</v>
      </c>
      <c r="E3" s="837" t="s">
        <v>1336</v>
      </c>
      <c r="F3" s="829" t="s">
        <v>1337</v>
      </c>
      <c r="G3" s="829" t="s">
        <v>1338</v>
      </c>
      <c r="H3" s="837" t="s">
        <v>1339</v>
      </c>
      <c r="I3" s="837" t="s">
        <v>1434</v>
      </c>
      <c r="J3" s="837" t="s">
        <v>1340</v>
      </c>
      <c r="K3" s="837" t="s">
        <v>1341</v>
      </c>
      <c r="L3" s="837" t="s">
        <v>1484</v>
      </c>
      <c r="M3" s="829" t="s">
        <v>1342</v>
      </c>
      <c r="N3" s="1069" t="s">
        <v>1375</v>
      </c>
    </row>
    <row r="4" spans="1:14" ht="15" customHeight="1">
      <c r="A4" s="1067"/>
      <c r="B4" s="88" t="s">
        <v>1489</v>
      </c>
      <c r="C4" s="101" t="s">
        <v>1343</v>
      </c>
      <c r="D4" s="88" t="s">
        <v>1344</v>
      </c>
      <c r="E4" s="88" t="s">
        <v>1345</v>
      </c>
      <c r="F4" s="101" t="s">
        <v>1486</v>
      </c>
      <c r="G4" s="101" t="s">
        <v>1346</v>
      </c>
      <c r="H4" s="88" t="s">
        <v>1347</v>
      </c>
      <c r="I4" s="88" t="s">
        <v>1435</v>
      </c>
      <c r="J4" s="88" t="s">
        <v>1495</v>
      </c>
      <c r="K4" s="88" t="s">
        <v>1447</v>
      </c>
      <c r="L4" s="88" t="s">
        <v>1354</v>
      </c>
      <c r="M4" s="101" t="s">
        <v>1348</v>
      </c>
      <c r="N4" s="1070"/>
    </row>
    <row r="5" spans="1:14" ht="15" customHeight="1">
      <c r="A5" s="1068"/>
      <c r="B5" s="93"/>
      <c r="C5" s="102" t="s">
        <v>1349</v>
      </c>
      <c r="D5" s="93" t="s">
        <v>1349</v>
      </c>
      <c r="E5" s="93"/>
      <c r="F5" s="102" t="s">
        <v>1350</v>
      </c>
      <c r="G5" s="102" t="s">
        <v>1351</v>
      </c>
      <c r="H5" s="93" t="s">
        <v>1349</v>
      </c>
      <c r="I5" s="93" t="s">
        <v>1436</v>
      </c>
      <c r="J5" s="93" t="s">
        <v>1352</v>
      </c>
      <c r="K5" s="93" t="s">
        <v>1352</v>
      </c>
      <c r="L5" s="93" t="s">
        <v>1352</v>
      </c>
      <c r="M5" s="102" t="s">
        <v>1349</v>
      </c>
      <c r="N5" s="1071"/>
    </row>
    <row r="6" spans="1:14" ht="39.75" customHeight="1">
      <c r="A6" s="94" t="s">
        <v>1516</v>
      </c>
      <c r="B6" s="957">
        <f>SUM(C6:M6)</f>
        <v>19105</v>
      </c>
      <c r="C6" s="958">
        <v>246</v>
      </c>
      <c r="D6" s="958">
        <v>127</v>
      </c>
      <c r="E6" s="958">
        <v>8</v>
      </c>
      <c r="F6" s="958">
        <v>1526</v>
      </c>
      <c r="G6" s="958">
        <v>3898</v>
      </c>
      <c r="H6" s="958">
        <v>1595</v>
      </c>
      <c r="I6" s="958">
        <v>9359</v>
      </c>
      <c r="J6" s="958">
        <v>1167</v>
      </c>
      <c r="K6" s="958">
        <v>622</v>
      </c>
      <c r="L6" s="958">
        <v>517</v>
      </c>
      <c r="M6" s="959">
        <v>40</v>
      </c>
      <c r="N6" s="196" t="s">
        <v>1516</v>
      </c>
    </row>
    <row r="7" spans="1:14" ht="39.75" customHeight="1">
      <c r="A7" s="87" t="s">
        <v>1517</v>
      </c>
      <c r="B7" s="957">
        <f>SUM(C7:M7)</f>
        <v>20118</v>
      </c>
      <c r="C7" s="960">
        <v>246</v>
      </c>
      <c r="D7" s="960">
        <v>127</v>
      </c>
      <c r="E7" s="960">
        <v>8</v>
      </c>
      <c r="F7" s="960">
        <v>1269</v>
      </c>
      <c r="G7" s="960">
        <v>3740</v>
      </c>
      <c r="H7" s="960">
        <v>1613</v>
      </c>
      <c r="I7" s="960">
        <v>10656</v>
      </c>
      <c r="J7" s="960">
        <v>1268</v>
      </c>
      <c r="K7" s="960">
        <v>610</v>
      </c>
      <c r="L7" s="960">
        <v>542</v>
      </c>
      <c r="M7" s="961">
        <v>39</v>
      </c>
      <c r="N7" s="97" t="s">
        <v>1517</v>
      </c>
    </row>
    <row r="8" spans="1:14" ht="39.75" customHeight="1">
      <c r="A8" s="87" t="s">
        <v>942</v>
      </c>
      <c r="B8" s="957">
        <v>22224</v>
      </c>
      <c r="C8" s="960">
        <v>247</v>
      </c>
      <c r="D8" s="960">
        <v>127</v>
      </c>
      <c r="E8" s="960">
        <v>0</v>
      </c>
      <c r="F8" s="960">
        <v>1271</v>
      </c>
      <c r="G8" s="960">
        <v>3108</v>
      </c>
      <c r="H8" s="960">
        <v>1838</v>
      </c>
      <c r="I8" s="960">
        <v>13005</v>
      </c>
      <c r="J8" s="960">
        <v>1408</v>
      </c>
      <c r="K8" s="960">
        <v>606</v>
      </c>
      <c r="L8" s="960">
        <v>560</v>
      </c>
      <c r="M8" s="961">
        <v>54</v>
      </c>
      <c r="N8" s="97" t="s">
        <v>942</v>
      </c>
    </row>
    <row r="9" spans="1:14" ht="39.75" customHeight="1">
      <c r="A9" s="87" t="s">
        <v>163</v>
      </c>
      <c r="B9" s="957">
        <v>24872</v>
      </c>
      <c r="C9" s="960">
        <v>257</v>
      </c>
      <c r="D9" s="960">
        <v>132</v>
      </c>
      <c r="E9" s="960">
        <v>8</v>
      </c>
      <c r="F9" s="960">
        <v>1264</v>
      </c>
      <c r="G9" s="960">
        <v>3096</v>
      </c>
      <c r="H9" s="960">
        <v>1923</v>
      </c>
      <c r="I9" s="960">
        <v>15517</v>
      </c>
      <c r="J9" s="960">
        <v>1463</v>
      </c>
      <c r="K9" s="960">
        <v>602</v>
      </c>
      <c r="L9" s="960">
        <v>558</v>
      </c>
      <c r="M9" s="961">
        <v>52</v>
      </c>
      <c r="N9" s="97" t="s">
        <v>163</v>
      </c>
    </row>
    <row r="10" spans="1:14" s="54" customFormat="1" ht="39.75" customHeight="1">
      <c r="A10" s="183" t="s">
        <v>166</v>
      </c>
      <c r="B10" s="962">
        <f>SUM(C10:M10)</f>
        <v>25027</v>
      </c>
      <c r="C10" s="963">
        <v>273</v>
      </c>
      <c r="D10" s="963">
        <v>134</v>
      </c>
      <c r="E10" s="964">
        <v>10</v>
      </c>
      <c r="F10" s="963">
        <v>1257</v>
      </c>
      <c r="G10" s="963">
        <v>3113</v>
      </c>
      <c r="H10" s="965">
        <v>1917</v>
      </c>
      <c r="I10" s="963">
        <v>15605</v>
      </c>
      <c r="J10" s="963">
        <v>1499</v>
      </c>
      <c r="K10" s="963">
        <v>608</v>
      </c>
      <c r="L10" s="963">
        <v>565</v>
      </c>
      <c r="M10" s="966">
        <v>46</v>
      </c>
      <c r="N10" s="967" t="s">
        <v>167</v>
      </c>
    </row>
    <row r="11" spans="1:14" s="147" customFormat="1" ht="18" customHeight="1">
      <c r="A11" s="147" t="s">
        <v>1527</v>
      </c>
      <c r="B11" s="459"/>
      <c r="C11" s="459"/>
      <c r="D11" s="628"/>
      <c r="E11" s="628"/>
      <c r="F11" s="628"/>
      <c r="G11" s="782" t="s">
        <v>1528</v>
      </c>
      <c r="I11" s="968"/>
      <c r="J11" s="782"/>
      <c r="K11" s="968"/>
      <c r="M11" s="968"/>
      <c r="N11" s="628"/>
    </row>
    <row r="13" ht="10.5" customHeight="1">
      <c r="B13" s="848"/>
    </row>
    <row r="14" ht="12.75">
      <c r="B14" s="848"/>
    </row>
  </sheetData>
  <sheetProtection/>
  <mergeCells count="4">
    <mergeCell ref="A1:N1"/>
    <mergeCell ref="A2:B2"/>
    <mergeCell ref="A3:A5"/>
    <mergeCell ref="N3:N5"/>
  </mergeCells>
  <printOptions horizontalCentered="1" verticalCentered="1"/>
  <pageMargins left="0.29" right="0.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99609375" style="0" customWidth="1"/>
    <col min="2" max="4" width="20.21484375" style="0" customWidth="1"/>
    <col min="5" max="5" width="20.10546875" style="0" customWidth="1"/>
    <col min="6" max="6" width="11.4453125" style="0" customWidth="1"/>
  </cols>
  <sheetData>
    <row r="1" spans="1:10" s="541" customFormat="1" ht="29.25" customHeight="1">
      <c r="A1" s="1171" t="s">
        <v>322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5" s="51" customFormat="1" ht="22.5" customHeight="1" thickBot="1">
      <c r="A2" s="561" t="s">
        <v>1566</v>
      </c>
      <c r="E2" s="322" t="s">
        <v>0</v>
      </c>
    </row>
    <row r="3" spans="1:6" s="581" customFormat="1" ht="22.5" customHeight="1">
      <c r="A3" s="578"/>
      <c r="B3" s="1172" t="s">
        <v>1</v>
      </c>
      <c r="C3" s="1173"/>
      <c r="D3" s="1174"/>
      <c r="E3" s="579"/>
      <c r="F3" s="580"/>
    </row>
    <row r="4" spans="1:5" s="581" customFormat="1" ht="22.5" customHeight="1">
      <c r="A4" s="582" t="s">
        <v>908</v>
      </c>
      <c r="B4" s="583" t="s">
        <v>3</v>
      </c>
      <c r="C4" s="584" t="s">
        <v>4</v>
      </c>
      <c r="D4" s="584" t="s">
        <v>5</v>
      </c>
      <c r="E4" s="585" t="s">
        <v>899</v>
      </c>
    </row>
    <row r="5" spans="1:5" s="581" customFormat="1" ht="22.5" customHeight="1">
      <c r="A5" s="582" t="s">
        <v>211</v>
      </c>
      <c r="B5" s="582" t="s">
        <v>1079</v>
      </c>
      <c r="C5" s="586" t="s">
        <v>1079</v>
      </c>
      <c r="D5" s="587" t="s">
        <v>6</v>
      </c>
      <c r="E5" s="585" t="s">
        <v>1080</v>
      </c>
    </row>
    <row r="6" spans="1:5" s="581" customFormat="1" ht="22.5" customHeight="1">
      <c r="A6" s="588"/>
      <c r="B6" s="589" t="s">
        <v>1081</v>
      </c>
      <c r="C6" s="192" t="s">
        <v>1082</v>
      </c>
      <c r="D6" s="192" t="s">
        <v>1083</v>
      </c>
      <c r="E6" s="590"/>
    </row>
    <row r="7" spans="1:5" s="581" customFormat="1" ht="22.5" customHeight="1">
      <c r="A7" s="587" t="s">
        <v>392</v>
      </c>
      <c r="B7" s="591">
        <v>12016</v>
      </c>
      <c r="C7" s="591">
        <v>1499546</v>
      </c>
      <c r="D7" s="156">
        <v>1697</v>
      </c>
      <c r="E7" s="585" t="s">
        <v>392</v>
      </c>
    </row>
    <row r="8" spans="1:5" s="581" customFormat="1" ht="22.5" customHeight="1">
      <c r="A8" s="587" t="s">
        <v>323</v>
      </c>
      <c r="B8" s="591">
        <v>4908</v>
      </c>
      <c r="C8" s="591">
        <v>606467</v>
      </c>
      <c r="D8" s="156">
        <v>99</v>
      </c>
      <c r="E8" s="585" t="s">
        <v>7</v>
      </c>
    </row>
    <row r="9" spans="1:5" s="581" customFormat="1" ht="22.5" customHeight="1">
      <c r="A9" s="587" t="s">
        <v>269</v>
      </c>
      <c r="B9" s="591">
        <v>726</v>
      </c>
      <c r="C9" s="591">
        <v>98972</v>
      </c>
      <c r="D9" s="156">
        <v>196</v>
      </c>
      <c r="E9" s="585" t="s">
        <v>11</v>
      </c>
    </row>
    <row r="10" spans="1:5" s="581" customFormat="1" ht="22.5" customHeight="1">
      <c r="A10" s="587" t="s">
        <v>341</v>
      </c>
      <c r="B10" s="591">
        <v>353</v>
      </c>
      <c r="C10" s="591">
        <v>42234</v>
      </c>
      <c r="D10" s="592" t="s">
        <v>1077</v>
      </c>
      <c r="E10" s="585" t="s">
        <v>16</v>
      </c>
    </row>
    <row r="11" spans="1:5" s="581" customFormat="1" ht="22.5" customHeight="1">
      <c r="A11" s="587"/>
      <c r="B11" s="591"/>
      <c r="C11" s="591"/>
      <c r="D11" s="156"/>
      <c r="E11" s="593"/>
    </row>
    <row r="12" spans="1:5" s="581" customFormat="1" ht="22.5" customHeight="1">
      <c r="A12" s="587" t="s">
        <v>324</v>
      </c>
      <c r="B12" s="591">
        <v>4950</v>
      </c>
      <c r="C12" s="591">
        <v>610613</v>
      </c>
      <c r="D12" s="156">
        <v>211</v>
      </c>
      <c r="E12" s="585" t="s">
        <v>35</v>
      </c>
    </row>
    <row r="13" spans="1:5" s="581" customFormat="1" ht="22.5" customHeight="1">
      <c r="A13" s="587" t="s">
        <v>289</v>
      </c>
      <c r="B13" s="591">
        <v>726</v>
      </c>
      <c r="C13" s="591">
        <v>94650</v>
      </c>
      <c r="D13" s="156">
        <v>1191</v>
      </c>
      <c r="E13" s="585" t="s">
        <v>37</v>
      </c>
    </row>
    <row r="14" spans="1:5" s="581" customFormat="1" ht="22.5" customHeight="1" thickBot="1">
      <c r="A14" s="587" t="s">
        <v>342</v>
      </c>
      <c r="B14" s="594">
        <v>353</v>
      </c>
      <c r="C14" s="594">
        <v>46610</v>
      </c>
      <c r="D14" s="595">
        <v>0</v>
      </c>
      <c r="E14" s="585" t="s">
        <v>26</v>
      </c>
    </row>
    <row r="15" spans="1:5" s="581" customFormat="1" ht="22.5" customHeight="1">
      <c r="A15" s="596" t="s">
        <v>167</v>
      </c>
      <c r="B15" s="597">
        <v>11657</v>
      </c>
      <c r="C15" s="597">
        <v>1490799</v>
      </c>
      <c r="D15" s="598">
        <v>9369</v>
      </c>
      <c r="E15" s="599" t="s">
        <v>438</v>
      </c>
    </row>
    <row r="16" spans="1:5" s="581" customFormat="1" ht="22.5" customHeight="1">
      <c r="A16" s="600" t="s">
        <v>323</v>
      </c>
      <c r="B16" s="591">
        <v>4749</v>
      </c>
      <c r="C16" s="591">
        <v>610901</v>
      </c>
      <c r="D16" s="156">
        <v>6885</v>
      </c>
      <c r="E16" s="585" t="s">
        <v>7</v>
      </c>
    </row>
    <row r="17" spans="1:5" s="581" customFormat="1" ht="22.5" customHeight="1">
      <c r="A17" s="600" t="s">
        <v>269</v>
      </c>
      <c r="B17" s="591">
        <v>716</v>
      </c>
      <c r="C17" s="591">
        <v>97576</v>
      </c>
      <c r="D17" s="156">
        <v>2247</v>
      </c>
      <c r="E17" s="585" t="s">
        <v>11</v>
      </c>
    </row>
    <row r="18" spans="1:5" s="581" customFormat="1" ht="22.5" customHeight="1">
      <c r="A18" s="600" t="s">
        <v>341</v>
      </c>
      <c r="B18" s="591">
        <v>342</v>
      </c>
      <c r="C18" s="591">
        <v>39870</v>
      </c>
      <c r="D18" s="592" t="s">
        <v>1077</v>
      </c>
      <c r="E18" s="585" t="s">
        <v>16</v>
      </c>
    </row>
    <row r="19" spans="1:5" s="581" customFormat="1" ht="22.5" customHeight="1">
      <c r="A19" s="600"/>
      <c r="B19" s="591"/>
      <c r="C19" s="591"/>
      <c r="D19" s="156"/>
      <c r="E19" s="593"/>
    </row>
    <row r="20" spans="1:5" s="581" customFormat="1" ht="22.5" customHeight="1">
      <c r="A20" s="600" t="s">
        <v>324</v>
      </c>
      <c r="B20" s="591">
        <v>4789</v>
      </c>
      <c r="C20" s="591">
        <v>606075</v>
      </c>
      <c r="D20" s="156">
        <v>93</v>
      </c>
      <c r="E20" s="585" t="s">
        <v>35</v>
      </c>
    </row>
    <row r="21" spans="1:5" s="581" customFormat="1" ht="22.5" customHeight="1">
      <c r="A21" s="600" t="s">
        <v>289</v>
      </c>
      <c r="B21" s="591">
        <v>719</v>
      </c>
      <c r="C21" s="591">
        <v>94397</v>
      </c>
      <c r="D21" s="156">
        <v>144</v>
      </c>
      <c r="E21" s="585" t="s">
        <v>37</v>
      </c>
    </row>
    <row r="22" spans="1:5" s="581" customFormat="1" ht="22.5" customHeight="1" thickBot="1">
      <c r="A22" s="601" t="s">
        <v>342</v>
      </c>
      <c r="B22" s="602">
        <v>342</v>
      </c>
      <c r="C22" s="602">
        <v>41980</v>
      </c>
      <c r="D22" s="603">
        <v>0</v>
      </c>
      <c r="E22" s="604" t="s">
        <v>26</v>
      </c>
    </row>
    <row r="23" spans="1:5" s="581" customFormat="1" ht="19.5" customHeight="1">
      <c r="A23" s="1175" t="s">
        <v>343</v>
      </c>
      <c r="B23" s="1175"/>
      <c r="C23" s="1175"/>
      <c r="D23" s="1176" t="s">
        <v>1353</v>
      </c>
      <c r="E23" s="1176"/>
    </row>
    <row r="24" spans="1:8" s="581" customFormat="1" ht="19.5" customHeight="1">
      <c r="A24" s="1170" t="s">
        <v>893</v>
      </c>
      <c r="B24" s="1170"/>
      <c r="C24" s="1170"/>
      <c r="D24" s="1170"/>
      <c r="H24" s="580"/>
    </row>
    <row r="25" spans="1:4" s="581" customFormat="1" ht="19.5" customHeight="1">
      <c r="A25" s="1170" t="s">
        <v>888</v>
      </c>
      <c r="B25" s="1170"/>
      <c r="C25" s="1170"/>
      <c r="D25" s="1170"/>
    </row>
    <row r="26" spans="4:7" s="485" customFormat="1" ht="14.25">
      <c r="D26" s="605"/>
      <c r="F26" s="381"/>
      <c r="G26" s="381"/>
    </row>
    <row r="27" s="485" customFormat="1" ht="13.5"/>
    <row r="28" s="485" customFormat="1" ht="13.5"/>
    <row r="29" s="485" customFormat="1" ht="13.5"/>
    <row r="30" s="485" customFormat="1" ht="13.5"/>
    <row r="31" s="485" customFormat="1" ht="13.5"/>
    <row r="32" s="485" customFormat="1" ht="13.5"/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</sheetData>
  <sheetProtection/>
  <mergeCells count="6">
    <mergeCell ref="A24:D24"/>
    <mergeCell ref="A25:D25"/>
    <mergeCell ref="A1:J1"/>
    <mergeCell ref="B3:D3"/>
    <mergeCell ref="A23:C23"/>
    <mergeCell ref="D23:E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zoomScalePageLayoutView="0" workbookViewId="0" topLeftCell="A1">
      <selection activeCell="B20" sqref="B20"/>
    </sheetView>
  </sheetViews>
  <sheetFormatPr defaultColWidth="8.88671875" defaultRowHeight="13.5"/>
  <cols>
    <col min="1" max="1" width="12.10546875" style="0" customWidth="1"/>
    <col min="2" max="2" width="15.77734375" style="0" customWidth="1"/>
    <col min="3" max="4" width="15.21484375" style="0" customWidth="1"/>
    <col min="5" max="5" width="15.88671875" style="0" customWidth="1"/>
  </cols>
  <sheetData>
    <row r="1" spans="1:10" s="541" customFormat="1" ht="29.25" customHeight="1">
      <c r="A1" s="1177" t="s">
        <v>344</v>
      </c>
      <c r="B1" s="1177"/>
      <c r="C1" s="1177"/>
      <c r="D1" s="1177"/>
      <c r="E1" s="1177"/>
      <c r="F1" s="606"/>
      <c r="G1" s="606"/>
      <c r="H1" s="606"/>
      <c r="I1" s="606"/>
      <c r="J1" s="606"/>
    </row>
    <row r="2" spans="1:5" s="489" customFormat="1" ht="9" customHeight="1">
      <c r="A2" s="1064"/>
      <c r="B2" s="1064"/>
      <c r="C2" s="1064"/>
      <c r="D2" s="1064"/>
      <c r="E2" s="1064"/>
    </row>
    <row r="3" spans="1:5" s="387" customFormat="1" ht="19.5" customHeight="1" thickBot="1">
      <c r="A3" s="561" t="s">
        <v>1566</v>
      </c>
      <c r="B3" s="51"/>
      <c r="C3" s="51"/>
      <c r="D3" s="51"/>
      <c r="E3" s="322" t="s">
        <v>0</v>
      </c>
    </row>
    <row r="4" spans="1:5" s="387" customFormat="1" ht="19.5" customHeight="1">
      <c r="A4" s="525"/>
      <c r="B4" s="1164" t="s">
        <v>1</v>
      </c>
      <c r="C4" s="1165"/>
      <c r="D4" s="1166"/>
      <c r="E4" s="526"/>
    </row>
    <row r="5" spans="1:5" s="387" customFormat="1" ht="19.5" customHeight="1">
      <c r="A5" s="494" t="s">
        <v>908</v>
      </c>
      <c r="B5" s="317" t="s">
        <v>3</v>
      </c>
      <c r="C5" s="417" t="s">
        <v>4</v>
      </c>
      <c r="D5" s="159" t="s">
        <v>5</v>
      </c>
      <c r="E5" s="503" t="s">
        <v>899</v>
      </c>
    </row>
    <row r="6" spans="1:5" s="387" customFormat="1" ht="19.5" customHeight="1">
      <c r="A6" s="494" t="s">
        <v>211</v>
      </c>
      <c r="B6" s="84" t="s">
        <v>1079</v>
      </c>
      <c r="C6" s="496" t="s">
        <v>1079</v>
      </c>
      <c r="D6" s="160" t="s">
        <v>6</v>
      </c>
      <c r="E6" s="503" t="s">
        <v>1080</v>
      </c>
    </row>
    <row r="7" spans="1:5" s="387" customFormat="1" ht="19.5" customHeight="1">
      <c r="A7" s="530"/>
      <c r="B7" s="167" t="s">
        <v>1081</v>
      </c>
      <c r="C7" s="154" t="s">
        <v>1082</v>
      </c>
      <c r="D7" s="168" t="s">
        <v>1083</v>
      </c>
      <c r="E7" s="533"/>
    </row>
    <row r="8" spans="1:5" s="387" customFormat="1" ht="22.5" customHeight="1">
      <c r="A8" s="529" t="s">
        <v>392</v>
      </c>
      <c r="B8" s="504">
        <v>8948</v>
      </c>
      <c r="C8" s="155">
        <v>1341022</v>
      </c>
      <c r="D8" s="141">
        <v>35071</v>
      </c>
      <c r="E8" s="503" t="s">
        <v>392</v>
      </c>
    </row>
    <row r="9" spans="1:5" s="387" customFormat="1" ht="22.5" customHeight="1">
      <c r="A9" s="529" t="s">
        <v>323</v>
      </c>
      <c r="B9" s="157">
        <v>4471</v>
      </c>
      <c r="C9" s="157">
        <v>673933</v>
      </c>
      <c r="D9" s="607">
        <v>837</v>
      </c>
      <c r="E9" s="495" t="s">
        <v>7</v>
      </c>
    </row>
    <row r="10" spans="1:5" s="387" customFormat="1" ht="22.5" customHeight="1" thickBot="1">
      <c r="A10" s="529" t="s">
        <v>324</v>
      </c>
      <c r="B10" s="608">
        <v>4477</v>
      </c>
      <c r="C10" s="608">
        <v>667089</v>
      </c>
      <c r="D10" s="609">
        <v>34234</v>
      </c>
      <c r="E10" s="503" t="s">
        <v>18</v>
      </c>
    </row>
    <row r="11" spans="1:5" s="387" customFormat="1" ht="22.5" customHeight="1">
      <c r="A11" s="555" t="s">
        <v>166</v>
      </c>
      <c r="B11" s="610">
        <v>8202</v>
      </c>
      <c r="C11" s="610">
        <v>1367891</v>
      </c>
      <c r="D11" s="610">
        <v>753</v>
      </c>
      <c r="E11" s="557" t="s">
        <v>166</v>
      </c>
    </row>
    <row r="12" spans="1:5" s="387" customFormat="1" ht="22.5" customHeight="1">
      <c r="A12" s="529" t="s">
        <v>323</v>
      </c>
      <c r="B12" s="157">
        <v>4073</v>
      </c>
      <c r="C12" s="157">
        <v>685067</v>
      </c>
      <c r="D12" s="607">
        <v>328</v>
      </c>
      <c r="E12" s="495" t="s">
        <v>7</v>
      </c>
    </row>
    <row r="13" spans="1:5" s="387" customFormat="1" ht="22.5" customHeight="1" thickBot="1">
      <c r="A13" s="558" t="s">
        <v>324</v>
      </c>
      <c r="B13" s="611">
        <v>4129</v>
      </c>
      <c r="C13" s="611">
        <v>682824</v>
      </c>
      <c r="D13" s="612">
        <v>425</v>
      </c>
      <c r="E13" s="517" t="s">
        <v>18</v>
      </c>
    </row>
    <row r="14" spans="1:5" s="387" customFormat="1" ht="19.5" customHeight="1">
      <c r="A14" s="1168" t="s">
        <v>326</v>
      </c>
      <c r="B14" s="1168"/>
      <c r="C14" s="1168"/>
      <c r="D14" s="1167" t="s">
        <v>1353</v>
      </c>
      <c r="E14" s="1167"/>
    </row>
    <row r="15" spans="1:7" s="51" customFormat="1" ht="19.5" customHeight="1">
      <c r="A15" s="376" t="s">
        <v>894</v>
      </c>
      <c r="G15" s="561"/>
    </row>
    <row r="16" spans="1:5" s="51" customFormat="1" ht="19.5" customHeight="1">
      <c r="A16" s="376" t="s">
        <v>895</v>
      </c>
      <c r="B16" s="387"/>
      <c r="C16" s="387"/>
      <c r="D16" s="387"/>
      <c r="E16" s="387"/>
    </row>
    <row r="17" s="489" customFormat="1" ht="13.5"/>
    <row r="18" s="489" customFormat="1" ht="13.5"/>
    <row r="19" s="489" customFormat="1" ht="13.5"/>
    <row r="20" s="489" customFormat="1" ht="13.5">
      <c r="D20" s="489" t="s">
        <v>1076</v>
      </c>
    </row>
    <row r="21" s="489" customFormat="1" ht="13.5"/>
    <row r="22" s="489" customFormat="1" ht="13.5"/>
    <row r="23" s="489" customFormat="1" ht="13.5"/>
    <row r="24" s="489" customFormat="1" ht="13.5"/>
    <row r="25" s="489" customFormat="1" ht="13.5"/>
    <row r="26" s="489" customFormat="1" ht="13.5"/>
    <row r="27" s="489" customFormat="1" ht="13.5"/>
    <row r="28" s="489" customFormat="1" ht="13.5"/>
    <row r="29" s="489" customFormat="1" ht="13.5"/>
    <row r="30" s="489" customFormat="1" ht="13.5"/>
    <row r="31" s="489" customFormat="1" ht="13.5"/>
    <row r="32" s="489" customFormat="1" ht="13.5"/>
    <row r="33" s="489" customFormat="1" ht="13.5"/>
    <row r="34" s="489" customFormat="1" ht="13.5"/>
    <row r="35" s="489" customFormat="1" ht="13.5"/>
    <row r="36" s="489" customFormat="1" ht="13.5"/>
    <row r="37" s="489" customFormat="1" ht="13.5"/>
    <row r="38" s="489" customFormat="1" ht="13.5"/>
    <row r="39" s="489" customFormat="1" ht="13.5"/>
    <row r="40" s="489" customFormat="1" ht="13.5"/>
    <row r="41" s="489" customFormat="1" ht="13.5"/>
    <row r="42" s="489" customFormat="1" ht="13.5"/>
    <row r="43" s="489" customFormat="1" ht="13.5"/>
    <row r="44" s="489" customFormat="1" ht="13.5"/>
    <row r="45" s="489" customFormat="1" ht="13.5"/>
    <row r="46" s="489" customFormat="1" ht="13.5"/>
    <row r="47" s="489" customFormat="1" ht="13.5"/>
    <row r="48" s="489" customFormat="1" ht="13.5"/>
    <row r="49" s="489" customFormat="1" ht="13.5"/>
    <row r="50" s="489" customFormat="1" ht="13.5"/>
    <row r="51" s="489" customFormat="1" ht="13.5"/>
    <row r="52" s="489" customFormat="1" ht="13.5"/>
    <row r="53" s="489" customFormat="1" ht="13.5"/>
    <row r="54" s="489" customFormat="1" ht="13.5"/>
    <row r="55" s="489" customFormat="1" ht="13.5"/>
    <row r="56" s="489" customFormat="1" ht="13.5"/>
    <row r="57" s="489" customFormat="1" ht="13.5"/>
    <row r="58" s="489" customFormat="1" ht="13.5"/>
    <row r="59" s="489" customFormat="1" ht="13.5"/>
    <row r="60" s="489" customFormat="1" ht="13.5"/>
    <row r="61" s="489" customFormat="1" ht="13.5"/>
    <row r="62" s="489" customFormat="1" ht="13.5"/>
    <row r="63" s="489" customFormat="1" ht="13.5"/>
    <row r="64" s="489" customFormat="1" ht="13.5"/>
    <row r="65" s="489" customFormat="1" ht="13.5"/>
    <row r="66" s="489" customFormat="1" ht="13.5"/>
    <row r="67" s="489" customFormat="1" ht="13.5"/>
    <row r="68" s="489" customFormat="1" ht="13.5"/>
    <row r="69" s="489" customFormat="1" ht="13.5"/>
    <row r="70" s="489" customFormat="1" ht="13.5"/>
    <row r="71" s="489" customFormat="1" ht="13.5"/>
    <row r="72" s="489" customFormat="1" ht="13.5"/>
    <row r="73" s="489" customFormat="1" ht="13.5"/>
    <row r="74" s="489" customFormat="1" ht="13.5"/>
    <row r="75" s="489" customFormat="1" ht="13.5"/>
    <row r="76" s="489" customFormat="1" ht="13.5"/>
    <row r="77" s="489" customFormat="1" ht="13.5"/>
    <row r="78" s="489" customFormat="1" ht="13.5"/>
    <row r="79" s="489" customFormat="1" ht="13.5"/>
    <row r="80" s="489" customFormat="1" ht="13.5"/>
    <row r="81" s="489" customFormat="1" ht="13.5"/>
    <row r="82" s="489" customFormat="1" ht="13.5"/>
    <row r="83" s="489" customFormat="1" ht="13.5"/>
    <row r="84" s="489" customFormat="1" ht="13.5"/>
    <row r="85" s="489" customFormat="1" ht="13.5"/>
    <row r="86" s="489" customFormat="1" ht="13.5"/>
    <row r="87" s="489" customFormat="1" ht="13.5"/>
    <row r="88" s="489" customFormat="1" ht="13.5"/>
    <row r="89" s="489" customFormat="1" ht="13.5"/>
    <row r="90" s="489" customFormat="1" ht="13.5"/>
    <row r="91" s="489" customFormat="1" ht="13.5"/>
    <row r="92" s="489" customFormat="1" ht="13.5"/>
    <row r="93" s="489" customFormat="1" ht="13.5"/>
    <row r="94" s="489" customFormat="1" ht="13.5"/>
    <row r="95" s="489" customFormat="1" ht="13.5"/>
    <row r="96" s="489" customFormat="1" ht="13.5"/>
    <row r="97" s="489" customFormat="1" ht="13.5"/>
    <row r="98" s="489" customFormat="1" ht="13.5"/>
    <row r="99" s="489" customFormat="1" ht="13.5"/>
    <row r="100" s="489" customFormat="1" ht="13.5"/>
    <row r="101" s="489" customFormat="1" ht="13.5"/>
    <row r="102" s="489" customFormat="1" ht="13.5"/>
    <row r="103" s="489" customFormat="1" ht="13.5"/>
    <row r="104" s="489" customFormat="1" ht="13.5"/>
    <row r="105" s="489" customFormat="1" ht="13.5"/>
    <row r="106" s="489" customFormat="1" ht="13.5"/>
    <row r="107" s="489" customFormat="1" ht="13.5"/>
    <row r="108" s="489" customFormat="1" ht="13.5"/>
    <row r="109" s="489" customFormat="1" ht="13.5"/>
  </sheetData>
  <sheetProtection/>
  <mergeCells count="5">
    <mergeCell ref="A1:E1"/>
    <mergeCell ref="A2:E2"/>
    <mergeCell ref="B4:D4"/>
    <mergeCell ref="A14:C14"/>
    <mergeCell ref="D14:E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6"/>
  <sheetViews>
    <sheetView showZeros="0" zoomScalePageLayoutView="0" workbookViewId="0" topLeftCell="A1">
      <selection activeCell="A11" sqref="A11"/>
    </sheetView>
  </sheetViews>
  <sheetFormatPr defaultColWidth="8.88671875" defaultRowHeight="13.5"/>
  <cols>
    <col min="1" max="1" width="8.99609375" style="51" customWidth="1"/>
    <col min="2" max="2" width="7.21484375" style="51" customWidth="1"/>
    <col min="3" max="3" width="11.10546875" style="51" customWidth="1"/>
    <col min="4" max="4" width="6.3359375" style="51" customWidth="1"/>
    <col min="5" max="5" width="8.3359375" style="51" customWidth="1"/>
    <col min="6" max="6" width="6.4453125" style="51" customWidth="1"/>
    <col min="7" max="7" width="11.10546875" style="51" customWidth="1"/>
    <col min="8" max="8" width="5.99609375" style="51" customWidth="1"/>
    <col min="9" max="9" width="11.10546875" style="51" customWidth="1"/>
    <col min="10" max="10" width="6.21484375" style="51" customWidth="1"/>
    <col min="11" max="11" width="8.3359375" style="51" customWidth="1"/>
    <col min="12" max="12" width="6.21484375" style="51" customWidth="1"/>
    <col min="13" max="13" width="7.77734375" style="51" customWidth="1"/>
    <col min="14" max="14" width="6.4453125" style="51" customWidth="1"/>
    <col min="15" max="15" width="10.99609375" style="51" bestFit="1" customWidth="1"/>
    <col min="16" max="16" width="5.5546875" style="51" customWidth="1"/>
    <col min="17" max="17" width="6.99609375" style="51" customWidth="1"/>
    <col min="18" max="18" width="7.88671875" style="51" customWidth="1"/>
    <col min="19" max="16384" width="8.88671875" style="51" customWidth="1"/>
  </cols>
  <sheetData>
    <row r="1" spans="1:18" ht="27" customHeight="1">
      <c r="A1" s="1064" t="s">
        <v>1409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ht="18" customHeight="1">
      <c r="A2" s="323" t="s">
        <v>1227</v>
      </c>
      <c r="B2" s="326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R2" s="640" t="s">
        <v>1228</v>
      </c>
    </row>
    <row r="3" spans="1:18" ht="27.75" customHeight="1">
      <c r="A3" s="327"/>
      <c r="B3" s="641" t="s">
        <v>465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3"/>
      <c r="N3" s="1114" t="s">
        <v>466</v>
      </c>
      <c r="O3" s="1178"/>
      <c r="P3" s="1178"/>
      <c r="Q3" s="1179"/>
      <c r="R3" s="644"/>
    </row>
    <row r="4" spans="1:18" ht="26.25" customHeight="1">
      <c r="A4" s="97" t="s">
        <v>908</v>
      </c>
      <c r="B4" s="1180" t="s">
        <v>171</v>
      </c>
      <c r="C4" s="1179"/>
      <c r="D4" s="1180" t="s">
        <v>467</v>
      </c>
      <c r="E4" s="1179"/>
      <c r="F4" s="1180" t="s">
        <v>468</v>
      </c>
      <c r="G4" s="1179"/>
      <c r="H4" s="1180" t="s">
        <v>469</v>
      </c>
      <c r="I4" s="1179"/>
      <c r="J4" s="1180" t="s">
        <v>470</v>
      </c>
      <c r="K4" s="1179"/>
      <c r="L4" s="1180" t="s">
        <v>471</v>
      </c>
      <c r="M4" s="1179"/>
      <c r="N4" s="1180" t="s">
        <v>472</v>
      </c>
      <c r="O4" s="1179"/>
      <c r="P4" s="1181" t="s">
        <v>473</v>
      </c>
      <c r="Q4" s="1182"/>
      <c r="R4" s="88" t="s">
        <v>899</v>
      </c>
    </row>
    <row r="5" spans="1:18" ht="21.75" customHeight="1">
      <c r="A5" s="332"/>
      <c r="B5" s="1183" t="s">
        <v>918</v>
      </c>
      <c r="C5" s="1126"/>
      <c r="D5" s="1183" t="s">
        <v>1229</v>
      </c>
      <c r="E5" s="1126"/>
      <c r="F5" s="1183" t="s">
        <v>1230</v>
      </c>
      <c r="G5" s="1126"/>
      <c r="H5" s="1183" t="s">
        <v>1231</v>
      </c>
      <c r="I5" s="1126"/>
      <c r="J5" s="1183" t="s">
        <v>1232</v>
      </c>
      <c r="K5" s="1126"/>
      <c r="L5" s="1183" t="s">
        <v>1233</v>
      </c>
      <c r="M5" s="1126"/>
      <c r="N5" s="1183" t="s">
        <v>1234</v>
      </c>
      <c r="O5" s="1126"/>
      <c r="P5" s="1183" t="s">
        <v>474</v>
      </c>
      <c r="Q5" s="1126"/>
      <c r="R5" s="334"/>
    </row>
    <row r="6" spans="1:18" ht="40.5" customHeight="1">
      <c r="A6" s="335"/>
      <c r="B6" s="645" t="s">
        <v>475</v>
      </c>
      <c r="C6" s="645" t="s">
        <v>476</v>
      </c>
      <c r="D6" s="645" t="s">
        <v>475</v>
      </c>
      <c r="E6" s="645" t="s">
        <v>476</v>
      </c>
      <c r="F6" s="645" t="s">
        <v>475</v>
      </c>
      <c r="G6" s="645" t="s">
        <v>476</v>
      </c>
      <c r="H6" s="645" t="s">
        <v>475</v>
      </c>
      <c r="I6" s="645" t="s">
        <v>476</v>
      </c>
      <c r="J6" s="645" t="s">
        <v>475</v>
      </c>
      <c r="K6" s="645" t="s">
        <v>476</v>
      </c>
      <c r="L6" s="645" t="s">
        <v>475</v>
      </c>
      <c r="M6" s="645" t="s">
        <v>476</v>
      </c>
      <c r="N6" s="645" t="s">
        <v>475</v>
      </c>
      <c r="O6" s="645" t="s">
        <v>476</v>
      </c>
      <c r="P6" s="645" t="s">
        <v>475</v>
      </c>
      <c r="Q6" s="645" t="s">
        <v>476</v>
      </c>
      <c r="R6" s="337"/>
    </row>
    <row r="7" spans="1:18" s="55" customFormat="1" ht="25.5" customHeight="1">
      <c r="A7" s="646" t="s">
        <v>1516</v>
      </c>
      <c r="B7" s="299">
        <v>690</v>
      </c>
      <c r="C7" s="300">
        <v>11770497</v>
      </c>
      <c r="D7" s="341">
        <v>12</v>
      </c>
      <c r="E7" s="341">
        <v>85865</v>
      </c>
      <c r="F7" s="341">
        <v>449</v>
      </c>
      <c r="G7" s="341">
        <v>9526691</v>
      </c>
      <c r="H7" s="341">
        <v>132</v>
      </c>
      <c r="I7" s="341">
        <v>2148571</v>
      </c>
      <c r="J7" s="341">
        <v>11</v>
      </c>
      <c r="K7" s="341">
        <v>1563</v>
      </c>
      <c r="L7" s="341">
        <v>86</v>
      </c>
      <c r="M7" s="341">
        <v>7807</v>
      </c>
      <c r="N7" s="341">
        <v>636</v>
      </c>
      <c r="O7" s="341">
        <v>11769878</v>
      </c>
      <c r="P7" s="341">
        <v>54</v>
      </c>
      <c r="Q7" s="647">
        <v>619</v>
      </c>
      <c r="R7" s="178" t="s">
        <v>1516</v>
      </c>
    </row>
    <row r="8" spans="1:18" s="55" customFormat="1" ht="25.5" customHeight="1">
      <c r="A8" s="646" t="s">
        <v>1517</v>
      </c>
      <c r="B8" s="299">
        <v>726</v>
      </c>
      <c r="C8" s="300">
        <v>10827516</v>
      </c>
      <c r="D8" s="341">
        <v>13</v>
      </c>
      <c r="E8" s="341">
        <v>94783</v>
      </c>
      <c r="F8" s="341">
        <v>444</v>
      </c>
      <c r="G8" s="341">
        <v>8753972</v>
      </c>
      <c r="H8" s="341">
        <v>147</v>
      </c>
      <c r="I8" s="341">
        <v>1969262</v>
      </c>
      <c r="J8" s="341">
        <v>13</v>
      </c>
      <c r="K8" s="341">
        <v>1936</v>
      </c>
      <c r="L8" s="341">
        <v>109</v>
      </c>
      <c r="M8" s="341">
        <v>7563</v>
      </c>
      <c r="N8" s="341">
        <v>646</v>
      </c>
      <c r="O8" s="341">
        <v>10826456</v>
      </c>
      <c r="P8" s="341">
        <v>80</v>
      </c>
      <c r="Q8" s="647">
        <v>1060</v>
      </c>
      <c r="R8" s="178" t="s">
        <v>1517</v>
      </c>
    </row>
    <row r="9" spans="1:18" s="55" customFormat="1" ht="25.5" customHeight="1">
      <c r="A9" s="646" t="s">
        <v>942</v>
      </c>
      <c r="B9" s="299">
        <v>778</v>
      </c>
      <c r="C9" s="300">
        <v>11041268</v>
      </c>
      <c r="D9" s="341">
        <v>12</v>
      </c>
      <c r="E9" s="341">
        <v>67161</v>
      </c>
      <c r="F9" s="341">
        <v>455</v>
      </c>
      <c r="G9" s="341">
        <v>9019513</v>
      </c>
      <c r="H9" s="341">
        <v>159</v>
      </c>
      <c r="I9" s="341">
        <v>1944246</v>
      </c>
      <c r="J9" s="341">
        <v>14</v>
      </c>
      <c r="K9" s="341">
        <v>1966</v>
      </c>
      <c r="L9" s="341">
        <v>138</v>
      </c>
      <c r="M9" s="341">
        <v>8382</v>
      </c>
      <c r="N9" s="341">
        <v>672</v>
      </c>
      <c r="O9" s="341">
        <v>11040079</v>
      </c>
      <c r="P9" s="341">
        <v>106</v>
      </c>
      <c r="Q9" s="647">
        <v>1189</v>
      </c>
      <c r="R9" s="178" t="s">
        <v>942</v>
      </c>
    </row>
    <row r="10" spans="1:18" s="55" customFormat="1" ht="25.5" customHeight="1">
      <c r="A10" s="646" t="s">
        <v>163</v>
      </c>
      <c r="B10" s="299">
        <v>803</v>
      </c>
      <c r="C10" s="300">
        <v>10374048</v>
      </c>
      <c r="D10" s="341">
        <v>16</v>
      </c>
      <c r="E10" s="341">
        <v>89715</v>
      </c>
      <c r="F10" s="341">
        <v>457</v>
      </c>
      <c r="G10" s="341">
        <v>8786057</v>
      </c>
      <c r="H10" s="341">
        <v>153</v>
      </c>
      <c r="I10" s="341">
        <v>1486164</v>
      </c>
      <c r="J10" s="341">
        <v>13</v>
      </c>
      <c r="K10" s="341">
        <v>1942</v>
      </c>
      <c r="L10" s="341">
        <v>164</v>
      </c>
      <c r="M10" s="341">
        <v>10170</v>
      </c>
      <c r="N10" s="341">
        <v>673</v>
      </c>
      <c r="O10" s="341">
        <v>10368026</v>
      </c>
      <c r="P10" s="341">
        <v>130</v>
      </c>
      <c r="Q10" s="647">
        <v>6022</v>
      </c>
      <c r="R10" s="178" t="s">
        <v>163</v>
      </c>
    </row>
    <row r="11" spans="1:18" s="367" customFormat="1" ht="25.5" customHeight="1">
      <c r="A11" s="648" t="s">
        <v>166</v>
      </c>
      <c r="B11" s="649">
        <v>797</v>
      </c>
      <c r="C11" s="650">
        <v>9660572</v>
      </c>
      <c r="D11" s="651">
        <v>15</v>
      </c>
      <c r="E11" s="651">
        <v>73541</v>
      </c>
      <c r="F11" s="651">
        <v>455</v>
      </c>
      <c r="G11" s="651">
        <v>8271933</v>
      </c>
      <c r="H11" s="651">
        <v>146</v>
      </c>
      <c r="I11" s="651">
        <v>1303449</v>
      </c>
      <c r="J11" s="651">
        <v>14</v>
      </c>
      <c r="K11" s="651">
        <v>2091</v>
      </c>
      <c r="L11" s="651">
        <v>167</v>
      </c>
      <c r="M11" s="651">
        <v>9558</v>
      </c>
      <c r="N11" s="651">
        <v>665</v>
      </c>
      <c r="O11" s="651">
        <v>9658925</v>
      </c>
      <c r="P11" s="651">
        <v>132</v>
      </c>
      <c r="Q11" s="273">
        <v>1648</v>
      </c>
      <c r="R11" s="652" t="s">
        <v>166</v>
      </c>
    </row>
    <row r="12" spans="1:18" s="147" customFormat="1" ht="15" customHeight="1">
      <c r="A12" s="994" t="s">
        <v>367</v>
      </c>
      <c r="B12" s="994"/>
      <c r="C12" s="994"/>
      <c r="D12" s="994"/>
      <c r="E12" s="994"/>
      <c r="I12" s="995" t="s">
        <v>1424</v>
      </c>
      <c r="L12" s="832"/>
      <c r="M12" s="832"/>
      <c r="N12" s="832"/>
      <c r="O12" s="832"/>
      <c r="P12" s="832"/>
      <c r="Q12" s="832"/>
      <c r="R12" s="832"/>
    </row>
    <row r="13" spans="1:19" s="786" customFormat="1" ht="15" customHeight="1">
      <c r="A13" s="996" t="s">
        <v>896</v>
      </c>
      <c r="B13" s="997"/>
      <c r="C13" s="997"/>
      <c r="D13" s="997"/>
      <c r="E13" s="997"/>
      <c r="F13" s="997"/>
      <c r="H13" s="997"/>
      <c r="I13" s="997" t="s">
        <v>1537</v>
      </c>
      <c r="J13" s="997"/>
      <c r="K13" s="997"/>
      <c r="M13" s="997"/>
      <c r="N13" s="997"/>
      <c r="O13" s="997"/>
      <c r="P13" s="997"/>
      <c r="Q13" s="997"/>
      <c r="R13" s="997"/>
      <c r="S13" s="997"/>
    </row>
    <row r="14" s="147" customFormat="1" ht="15" customHeight="1">
      <c r="A14" s="147" t="s">
        <v>885</v>
      </c>
    </row>
    <row r="16" ht="12.75">
      <c r="N16" s="521"/>
    </row>
  </sheetData>
  <sheetProtection/>
  <mergeCells count="18">
    <mergeCell ref="N5:O5"/>
    <mergeCell ref="P5:Q5"/>
    <mergeCell ref="B5:C5"/>
    <mergeCell ref="D5:E5"/>
    <mergeCell ref="F5:G5"/>
    <mergeCell ref="H5:I5"/>
    <mergeCell ref="J5:K5"/>
    <mergeCell ref="L5:M5"/>
    <mergeCell ref="A1:R1"/>
    <mergeCell ref="N3:Q3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S14"/>
  <sheetViews>
    <sheetView zoomScale="90" zoomScaleNormal="90" zoomScalePageLayoutView="0" workbookViewId="0" topLeftCell="A1">
      <selection activeCell="C18" sqref="C18"/>
    </sheetView>
  </sheetViews>
  <sheetFormatPr defaultColWidth="8.88671875" defaultRowHeight="13.5"/>
  <cols>
    <col min="1" max="1" width="12.77734375" style="14" customWidth="1"/>
    <col min="2" max="2" width="14.99609375" style="14" customWidth="1"/>
    <col min="3" max="3" width="12.77734375" style="14" customWidth="1"/>
    <col min="4" max="4" width="14.99609375" style="14" customWidth="1"/>
    <col min="5" max="5" width="16.6640625" style="14" customWidth="1"/>
    <col min="6" max="6" width="14.99609375" style="14" customWidth="1"/>
    <col min="7" max="7" width="15.4453125" style="14" customWidth="1"/>
    <col min="8" max="8" width="16.3359375" style="14" customWidth="1"/>
    <col min="9" max="16384" width="8.88671875" style="14" customWidth="1"/>
  </cols>
  <sheetData>
    <row r="1" spans="1:8" s="51" customFormat="1" ht="37.5" customHeight="1">
      <c r="A1" s="1064" t="s">
        <v>1410</v>
      </c>
      <c r="B1" s="1064"/>
      <c r="C1" s="1064"/>
      <c r="D1" s="1064"/>
      <c r="E1" s="1064"/>
      <c r="F1" s="1064"/>
      <c r="G1" s="1064"/>
      <c r="H1" s="1064"/>
    </row>
    <row r="2" spans="1:8" s="51" customFormat="1" ht="27.75" customHeight="1">
      <c r="A2" s="51" t="s">
        <v>1295</v>
      </c>
      <c r="H2" s="561" t="s">
        <v>477</v>
      </c>
    </row>
    <row r="3" spans="1:8" s="51" customFormat="1" ht="27" customHeight="1">
      <c r="A3" s="405"/>
      <c r="B3" s="1069" t="s">
        <v>478</v>
      </c>
      <c r="C3" s="1072"/>
      <c r="D3" s="1185" t="s">
        <v>479</v>
      </c>
      <c r="E3" s="1072"/>
      <c r="F3" s="1069" t="s">
        <v>480</v>
      </c>
      <c r="G3" s="1072"/>
      <c r="H3" s="644"/>
    </row>
    <row r="4" spans="1:8" s="51" customFormat="1" ht="27" customHeight="1">
      <c r="A4" s="97" t="s">
        <v>481</v>
      </c>
      <c r="B4" s="1071" t="s">
        <v>918</v>
      </c>
      <c r="C4" s="1073"/>
      <c r="D4" s="1186" t="s">
        <v>1296</v>
      </c>
      <c r="E4" s="1073"/>
      <c r="F4" s="1186" t="s">
        <v>1297</v>
      </c>
      <c r="G4" s="1073"/>
      <c r="H4" s="88" t="s">
        <v>899</v>
      </c>
    </row>
    <row r="5" spans="1:8" s="51" customFormat="1" ht="27" customHeight="1">
      <c r="A5" s="97"/>
      <c r="B5" s="331" t="s">
        <v>1298</v>
      </c>
      <c r="C5" s="122" t="s">
        <v>482</v>
      </c>
      <c r="D5" s="331" t="s">
        <v>1298</v>
      </c>
      <c r="E5" s="122" t="s">
        <v>482</v>
      </c>
      <c r="F5" s="331" t="s">
        <v>1298</v>
      </c>
      <c r="G5" s="405" t="s">
        <v>1299</v>
      </c>
      <c r="H5" s="334"/>
    </row>
    <row r="6" spans="1:8" s="51" customFormat="1" ht="27" customHeight="1">
      <c r="A6" s="99"/>
      <c r="B6" s="386" t="s">
        <v>1082</v>
      </c>
      <c r="C6" s="167" t="s">
        <v>1083</v>
      </c>
      <c r="D6" s="386" t="s">
        <v>1082</v>
      </c>
      <c r="E6" s="167" t="s">
        <v>1083</v>
      </c>
      <c r="F6" s="386" t="s">
        <v>1082</v>
      </c>
      <c r="G6" s="99" t="s">
        <v>1083</v>
      </c>
      <c r="H6" s="337"/>
    </row>
    <row r="7" spans="1:8" s="51" customFormat="1" ht="22.5" customHeight="1">
      <c r="A7" s="84" t="s">
        <v>1516</v>
      </c>
      <c r="B7" s="654">
        <f aca="true" t="shared" si="0" ref="B7:C10">D7+F7</f>
        <v>1785569</v>
      </c>
      <c r="C7" s="162">
        <f t="shared" si="0"/>
        <v>4704</v>
      </c>
      <c r="D7" s="162">
        <v>1755046</v>
      </c>
      <c r="E7" s="162">
        <v>4704</v>
      </c>
      <c r="F7" s="171">
        <v>30523</v>
      </c>
      <c r="G7" s="163">
        <v>0</v>
      </c>
      <c r="H7" s="160" t="s">
        <v>1516</v>
      </c>
    </row>
    <row r="8" spans="1:8" s="326" customFormat="1" ht="22.5" customHeight="1">
      <c r="A8" s="84" t="s">
        <v>1517</v>
      </c>
      <c r="B8" s="654">
        <f t="shared" si="0"/>
        <v>1913902</v>
      </c>
      <c r="C8" s="162">
        <f t="shared" si="0"/>
        <v>5032</v>
      </c>
      <c r="D8" s="162">
        <v>1875755</v>
      </c>
      <c r="E8" s="162">
        <v>5032</v>
      </c>
      <c r="F8" s="171">
        <v>38147</v>
      </c>
      <c r="G8" s="163">
        <v>0</v>
      </c>
      <c r="H8" s="160" t="s">
        <v>1517</v>
      </c>
    </row>
    <row r="9" spans="1:13" s="326" customFormat="1" ht="22.5" customHeight="1">
      <c r="A9" s="84" t="s">
        <v>942</v>
      </c>
      <c r="B9" s="654">
        <f t="shared" si="0"/>
        <v>2343088</v>
      </c>
      <c r="C9" s="162">
        <f t="shared" si="0"/>
        <v>5433</v>
      </c>
      <c r="D9" s="162">
        <v>2287845</v>
      </c>
      <c r="E9" s="162">
        <v>5433</v>
      </c>
      <c r="F9" s="171">
        <v>55243</v>
      </c>
      <c r="G9" s="163">
        <v>0</v>
      </c>
      <c r="H9" s="160" t="s">
        <v>942</v>
      </c>
      <c r="J9" s="1184" t="s">
        <v>1076</v>
      </c>
      <c r="K9" s="1184"/>
      <c r="L9" s="1184"/>
      <c r="M9" s="1184"/>
    </row>
    <row r="10" spans="1:13" s="326" customFormat="1" ht="22.5" customHeight="1">
      <c r="A10" s="84" t="s">
        <v>163</v>
      </c>
      <c r="B10" s="654">
        <f t="shared" si="0"/>
        <v>2872638</v>
      </c>
      <c r="C10" s="162">
        <f t="shared" si="0"/>
        <v>6176</v>
      </c>
      <c r="D10" s="162">
        <v>2807643</v>
      </c>
      <c r="E10" s="162">
        <v>6176</v>
      </c>
      <c r="F10" s="171">
        <v>64995</v>
      </c>
      <c r="G10" s="163">
        <v>0</v>
      </c>
      <c r="H10" s="160" t="s">
        <v>163</v>
      </c>
      <c r="J10" s="275"/>
      <c r="K10" s="275"/>
      <c r="L10" s="275"/>
      <c r="M10" s="275"/>
    </row>
    <row r="11" spans="1:8" s="54" customFormat="1" ht="22.5" customHeight="1">
      <c r="A11" s="318" t="s">
        <v>166</v>
      </c>
      <c r="B11" s="655">
        <f>D11+F11</f>
        <v>2886890</v>
      </c>
      <c r="C11" s="238">
        <f>E11+G11</f>
        <v>6141</v>
      </c>
      <c r="D11" s="238">
        <v>2746394</v>
      </c>
      <c r="E11" s="238">
        <v>6141</v>
      </c>
      <c r="F11" s="656">
        <v>140496</v>
      </c>
      <c r="G11" s="169">
        <v>0</v>
      </c>
      <c r="H11" s="321" t="s">
        <v>166</v>
      </c>
    </row>
    <row r="12" spans="1:18" s="23" customFormat="1" ht="17.25" customHeight="1">
      <c r="A12" s="65" t="s">
        <v>367</v>
      </c>
      <c r="B12" s="65"/>
      <c r="C12" s="65"/>
      <c r="D12" s="65"/>
      <c r="E12" s="64" t="s">
        <v>1424</v>
      </c>
      <c r="L12" s="66"/>
      <c r="M12" s="66"/>
      <c r="N12" s="66"/>
      <c r="O12" s="66"/>
      <c r="P12" s="66"/>
      <c r="Q12" s="66"/>
      <c r="R12" s="66"/>
    </row>
    <row r="13" spans="1:5" s="23" customFormat="1" ht="17.25" customHeight="1">
      <c r="A13" s="45" t="s">
        <v>368</v>
      </c>
      <c r="E13" s="45" t="s">
        <v>1425</v>
      </c>
    </row>
    <row r="14" spans="1:19" s="63" customFormat="1" ht="17.25" customHeight="1">
      <c r="A14" s="61" t="s">
        <v>369</v>
      </c>
      <c r="B14" s="62"/>
      <c r="C14" s="62"/>
      <c r="D14" s="62"/>
      <c r="E14" s="62" t="s">
        <v>1405</v>
      </c>
      <c r="F14" s="62"/>
      <c r="H14" s="62"/>
      <c r="I14" s="62"/>
      <c r="J14" s="62"/>
      <c r="K14" s="62"/>
      <c r="M14" s="62"/>
      <c r="N14" s="62"/>
      <c r="O14" s="62"/>
      <c r="P14" s="62"/>
      <c r="Q14" s="62"/>
      <c r="R14" s="62"/>
      <c r="S14" s="62"/>
    </row>
    <row r="15" s="51" customFormat="1" ht="12.75"/>
    <row r="16" s="51" customFormat="1" ht="12.75"/>
    <row r="17" s="51" customFormat="1" ht="12.75"/>
    <row r="18" s="51" customFormat="1" ht="12.75"/>
    <row r="19" s="51" customFormat="1" ht="12.75"/>
    <row r="20" s="51" customFormat="1" ht="12.75"/>
    <row r="21" s="51" customFormat="1" ht="12.75"/>
    <row r="22" s="51" customFormat="1" ht="12.75"/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</sheetData>
  <sheetProtection/>
  <mergeCells count="8">
    <mergeCell ref="J9:M9"/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P30"/>
  <sheetViews>
    <sheetView zoomScalePageLayoutView="0" workbookViewId="0" topLeftCell="B1">
      <selection activeCell="E20" sqref="E20"/>
    </sheetView>
  </sheetViews>
  <sheetFormatPr defaultColWidth="8.88671875" defaultRowHeight="13.5"/>
  <cols>
    <col min="1" max="1" width="8.88671875" style="14" customWidth="1"/>
    <col min="2" max="2" width="10.99609375" style="14" customWidth="1"/>
    <col min="3" max="4" width="8.88671875" style="14" customWidth="1"/>
    <col min="5" max="5" width="10.5546875" style="14" customWidth="1"/>
    <col min="6" max="6" width="8.88671875" style="14" customWidth="1"/>
    <col min="7" max="9" width="10.99609375" style="14" customWidth="1"/>
    <col min="10" max="11" width="8.88671875" style="14" customWidth="1"/>
    <col min="12" max="12" width="11.3359375" style="14" customWidth="1"/>
    <col min="13" max="13" width="11.21484375" style="14" customWidth="1"/>
    <col min="14" max="14" width="9.99609375" style="14" customWidth="1"/>
    <col min="15" max="15" width="13.6640625" style="14" customWidth="1"/>
    <col min="16" max="16" width="10.88671875" style="14" customWidth="1"/>
    <col min="17" max="16384" width="8.88671875" style="14" customWidth="1"/>
  </cols>
  <sheetData>
    <row r="1" spans="1:16" s="51" customFormat="1" ht="34.5" customHeight="1">
      <c r="A1" s="1064" t="s">
        <v>1411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</row>
    <row r="2" spans="1:16" s="51" customFormat="1" ht="15" customHeight="1" thickBot="1">
      <c r="A2" s="51" t="s">
        <v>1235</v>
      </c>
      <c r="P2" s="561" t="s">
        <v>1236</v>
      </c>
    </row>
    <row r="3" spans="1:16" s="51" customFormat="1" ht="15.75" customHeight="1">
      <c r="A3" s="405"/>
      <c r="B3" s="1192" t="s">
        <v>483</v>
      </c>
      <c r="C3" s="1164" t="s">
        <v>484</v>
      </c>
      <c r="D3" s="1165"/>
      <c r="E3" s="1165"/>
      <c r="F3" s="1195" t="s">
        <v>1237</v>
      </c>
      <c r="G3" s="1165"/>
      <c r="H3" s="1196"/>
      <c r="I3" s="1192" t="s">
        <v>483</v>
      </c>
      <c r="J3" s="1164" t="s">
        <v>485</v>
      </c>
      <c r="K3" s="1165"/>
      <c r="L3" s="1165"/>
      <c r="M3" s="1165" t="s">
        <v>1243</v>
      </c>
      <c r="N3" s="1165"/>
      <c r="O3" s="1196"/>
      <c r="P3" s="405"/>
    </row>
    <row r="4" spans="1:16" s="51" customFormat="1" ht="15.75" customHeight="1">
      <c r="A4" s="97" t="s">
        <v>908</v>
      </c>
      <c r="B4" s="1193"/>
      <c r="C4" s="331" t="s">
        <v>486</v>
      </c>
      <c r="D4" s="331" t="s">
        <v>487</v>
      </c>
      <c r="E4" s="658" t="s">
        <v>488</v>
      </c>
      <c r="F4" s="331" t="s">
        <v>489</v>
      </c>
      <c r="G4" s="1074" t="s">
        <v>490</v>
      </c>
      <c r="H4" s="1199"/>
      <c r="I4" s="1197"/>
      <c r="J4" s="122" t="s">
        <v>491</v>
      </c>
      <c r="K4" s="331" t="s">
        <v>487</v>
      </c>
      <c r="L4" s="331" t="s">
        <v>488</v>
      </c>
      <c r="M4" s="331" t="s">
        <v>489</v>
      </c>
      <c r="N4" s="1074" t="s">
        <v>490</v>
      </c>
      <c r="O4" s="1199"/>
      <c r="P4" s="97" t="s">
        <v>899</v>
      </c>
    </row>
    <row r="5" spans="1:16" s="51" customFormat="1" ht="15.75" customHeight="1">
      <c r="A5" s="97"/>
      <c r="B5" s="1193"/>
      <c r="C5" s="101"/>
      <c r="D5" s="101"/>
      <c r="E5" s="385" t="s">
        <v>492</v>
      </c>
      <c r="F5" s="101" t="s">
        <v>493</v>
      </c>
      <c r="G5" s="331" t="s">
        <v>494</v>
      </c>
      <c r="H5" s="503" t="s">
        <v>482</v>
      </c>
      <c r="I5" s="1197"/>
      <c r="J5" s="87"/>
      <c r="K5" s="101"/>
      <c r="L5" s="101" t="s">
        <v>492</v>
      </c>
      <c r="M5" s="101" t="s">
        <v>493</v>
      </c>
      <c r="N5" s="101" t="s">
        <v>494</v>
      </c>
      <c r="O5" s="503" t="s">
        <v>495</v>
      </c>
      <c r="P5" s="97"/>
    </row>
    <row r="6" spans="1:16" s="51" customFormat="1" ht="15.75" customHeight="1">
      <c r="A6" s="97" t="s">
        <v>179</v>
      </c>
      <c r="B6" s="1193"/>
      <c r="C6" s="101" t="s">
        <v>1079</v>
      </c>
      <c r="D6" s="101" t="s">
        <v>1238</v>
      </c>
      <c r="E6" s="101"/>
      <c r="F6" s="101" t="s">
        <v>1079</v>
      </c>
      <c r="G6" s="97"/>
      <c r="H6" s="503"/>
      <c r="I6" s="1197"/>
      <c r="J6" s="101" t="s">
        <v>1079</v>
      </c>
      <c r="K6" s="101" t="s">
        <v>1238</v>
      </c>
      <c r="L6" s="101"/>
      <c r="M6" s="101" t="s">
        <v>1079</v>
      </c>
      <c r="N6" s="97"/>
      <c r="O6" s="503"/>
      <c r="P6" s="97" t="s">
        <v>955</v>
      </c>
    </row>
    <row r="7" spans="1:16" s="51" customFormat="1" ht="15.75" customHeight="1">
      <c r="A7" s="99"/>
      <c r="B7" s="1194"/>
      <c r="C7" s="167" t="s">
        <v>1239</v>
      </c>
      <c r="D7" s="102" t="s">
        <v>1240</v>
      </c>
      <c r="E7" s="102" t="s">
        <v>1241</v>
      </c>
      <c r="F7" s="102" t="s">
        <v>1242</v>
      </c>
      <c r="G7" s="102" t="s">
        <v>1082</v>
      </c>
      <c r="H7" s="531" t="s">
        <v>1083</v>
      </c>
      <c r="I7" s="1198"/>
      <c r="J7" s="167" t="s">
        <v>1239</v>
      </c>
      <c r="K7" s="102" t="s">
        <v>1240</v>
      </c>
      <c r="L7" s="102" t="s">
        <v>1241</v>
      </c>
      <c r="M7" s="102" t="s">
        <v>1242</v>
      </c>
      <c r="N7" s="102" t="s">
        <v>1082</v>
      </c>
      <c r="O7" s="531" t="s">
        <v>1083</v>
      </c>
      <c r="P7" s="99"/>
    </row>
    <row r="8" spans="1:16" s="55" customFormat="1" ht="22.5" customHeight="1">
      <c r="A8" s="196" t="s">
        <v>1516</v>
      </c>
      <c r="B8" s="659" t="s">
        <v>1433</v>
      </c>
      <c r="C8" s="660">
        <v>2</v>
      </c>
      <c r="D8" s="661">
        <v>8554</v>
      </c>
      <c r="E8" s="661">
        <v>1356</v>
      </c>
      <c r="F8" s="662">
        <v>609</v>
      </c>
      <c r="G8" s="662">
        <v>158</v>
      </c>
      <c r="H8" s="663">
        <v>715</v>
      </c>
      <c r="I8" s="659" t="s">
        <v>1433</v>
      </c>
      <c r="J8" s="662">
        <v>3</v>
      </c>
      <c r="K8" s="662">
        <v>14602</v>
      </c>
      <c r="L8" s="662">
        <v>2248</v>
      </c>
      <c r="M8" s="662">
        <v>1896</v>
      </c>
      <c r="N8" s="662">
        <v>614</v>
      </c>
      <c r="O8" s="663">
        <v>1852</v>
      </c>
      <c r="P8" s="196" t="s">
        <v>1516</v>
      </c>
    </row>
    <row r="9" spans="1:16" s="55" customFormat="1" ht="22.5" customHeight="1">
      <c r="A9" s="196" t="s">
        <v>1517</v>
      </c>
      <c r="B9" s="659" t="s">
        <v>1433</v>
      </c>
      <c r="C9" s="660">
        <v>2</v>
      </c>
      <c r="D9" s="661">
        <v>8554</v>
      </c>
      <c r="E9" s="661">
        <v>1357</v>
      </c>
      <c r="F9" s="662">
        <v>609</v>
      </c>
      <c r="G9" s="662">
        <v>142</v>
      </c>
      <c r="H9" s="663">
        <v>721</v>
      </c>
      <c r="I9" s="659" t="s">
        <v>1433</v>
      </c>
      <c r="J9" s="662">
        <v>3</v>
      </c>
      <c r="K9" s="662">
        <v>14602</v>
      </c>
      <c r="L9" s="662">
        <v>2542</v>
      </c>
      <c r="M9" s="662">
        <v>1869</v>
      </c>
      <c r="N9" s="662">
        <v>668</v>
      </c>
      <c r="O9" s="663">
        <v>2011</v>
      </c>
      <c r="P9" s="196" t="s">
        <v>1517</v>
      </c>
    </row>
    <row r="10" spans="1:16" s="55" customFormat="1" ht="22.5" customHeight="1">
      <c r="A10" s="196" t="s">
        <v>942</v>
      </c>
      <c r="B10" s="659" t="s">
        <v>1433</v>
      </c>
      <c r="C10" s="660">
        <v>2</v>
      </c>
      <c r="D10" s="661">
        <v>8554</v>
      </c>
      <c r="E10" s="661">
        <v>1402</v>
      </c>
      <c r="F10" s="662">
        <v>597</v>
      </c>
      <c r="G10" s="662">
        <v>135</v>
      </c>
      <c r="H10" s="663">
        <v>749</v>
      </c>
      <c r="I10" s="659" t="s">
        <v>1433</v>
      </c>
      <c r="J10" s="662">
        <v>3</v>
      </c>
      <c r="K10" s="662">
        <v>20046</v>
      </c>
      <c r="L10" s="662">
        <v>2827</v>
      </c>
      <c r="M10" s="662">
        <v>1846</v>
      </c>
      <c r="N10" s="662">
        <v>706</v>
      </c>
      <c r="O10" s="663">
        <v>2235</v>
      </c>
      <c r="P10" s="196" t="s">
        <v>942</v>
      </c>
    </row>
    <row r="11" spans="1:16" s="55" customFormat="1" ht="22.5" customHeight="1">
      <c r="A11" s="196" t="s">
        <v>163</v>
      </c>
      <c r="B11" s="659" t="s">
        <v>496</v>
      </c>
      <c r="C11" s="660">
        <v>2</v>
      </c>
      <c r="D11" s="661">
        <v>8554</v>
      </c>
      <c r="E11" s="661">
        <v>1402</v>
      </c>
      <c r="F11" s="662">
        <v>499</v>
      </c>
      <c r="G11" s="662">
        <v>112</v>
      </c>
      <c r="H11" s="663">
        <v>653</v>
      </c>
      <c r="I11" s="659" t="s">
        <v>496</v>
      </c>
      <c r="J11" s="662">
        <v>3</v>
      </c>
      <c r="K11" s="662">
        <v>20046</v>
      </c>
      <c r="L11" s="662">
        <v>2827</v>
      </c>
      <c r="M11" s="662">
        <v>1872</v>
      </c>
      <c r="N11" s="662">
        <v>803</v>
      </c>
      <c r="O11" s="663">
        <v>2865</v>
      </c>
      <c r="P11" s="196" t="s">
        <v>163</v>
      </c>
    </row>
    <row r="12" spans="1:16" s="54" customFormat="1" ht="22.5" customHeight="1">
      <c r="A12" s="96" t="s">
        <v>166</v>
      </c>
      <c r="B12" s="659" t="s">
        <v>1433</v>
      </c>
      <c r="C12" s="664">
        <v>1</v>
      </c>
      <c r="D12" s="665">
        <v>4388</v>
      </c>
      <c r="E12" s="665">
        <v>723</v>
      </c>
      <c r="F12" s="666">
        <v>189</v>
      </c>
      <c r="G12" s="666">
        <v>24</v>
      </c>
      <c r="H12" s="667">
        <f>SUM(H13:H24)</f>
        <v>174</v>
      </c>
      <c r="I12" s="659" t="s">
        <v>1433</v>
      </c>
      <c r="J12" s="666">
        <v>3</v>
      </c>
      <c r="K12" s="666">
        <v>20672</v>
      </c>
      <c r="L12" s="666">
        <v>3065</v>
      </c>
      <c r="M12" s="666">
        <v>1592</v>
      </c>
      <c r="N12" s="666">
        <v>762</v>
      </c>
      <c r="O12" s="667">
        <f>SUM(O13:O24)</f>
        <v>3151</v>
      </c>
      <c r="P12" s="96" t="s">
        <v>166</v>
      </c>
    </row>
    <row r="13" spans="1:16" s="51" customFormat="1" ht="22.5" customHeight="1">
      <c r="A13" s="97" t="s">
        <v>981</v>
      </c>
      <c r="B13" s="659" t="s">
        <v>1433</v>
      </c>
      <c r="C13" s="660">
        <v>2</v>
      </c>
      <c r="D13" s="661">
        <v>8554</v>
      </c>
      <c r="E13" s="661">
        <v>1402</v>
      </c>
      <c r="F13" s="668">
        <v>26</v>
      </c>
      <c r="G13" s="668">
        <v>5</v>
      </c>
      <c r="H13" s="669">
        <v>37</v>
      </c>
      <c r="I13" s="659" t="s">
        <v>1433</v>
      </c>
      <c r="J13" s="662">
        <v>3</v>
      </c>
      <c r="K13" s="662">
        <v>20046</v>
      </c>
      <c r="L13" s="662">
        <v>2827</v>
      </c>
      <c r="M13" s="662">
        <v>162</v>
      </c>
      <c r="N13" s="662">
        <v>59</v>
      </c>
      <c r="O13" s="663">
        <v>279</v>
      </c>
      <c r="P13" s="97" t="s">
        <v>982</v>
      </c>
    </row>
    <row r="14" spans="1:16" s="51" customFormat="1" ht="22.5" customHeight="1">
      <c r="A14" s="97" t="s">
        <v>983</v>
      </c>
      <c r="B14" s="659" t="s">
        <v>1433</v>
      </c>
      <c r="C14" s="660">
        <v>2</v>
      </c>
      <c r="D14" s="661">
        <v>8554</v>
      </c>
      <c r="E14" s="661">
        <v>1402</v>
      </c>
      <c r="F14" s="668">
        <v>86</v>
      </c>
      <c r="G14" s="668">
        <v>4</v>
      </c>
      <c r="H14" s="669">
        <v>15</v>
      </c>
      <c r="I14" s="659" t="s">
        <v>1433</v>
      </c>
      <c r="J14" s="662">
        <v>3</v>
      </c>
      <c r="K14" s="662">
        <v>20046</v>
      </c>
      <c r="L14" s="662">
        <v>2827</v>
      </c>
      <c r="M14" s="662">
        <v>126</v>
      </c>
      <c r="N14" s="662">
        <v>42</v>
      </c>
      <c r="O14" s="663">
        <v>186</v>
      </c>
      <c r="P14" s="97" t="s">
        <v>984</v>
      </c>
    </row>
    <row r="15" spans="1:16" s="51" customFormat="1" ht="22.5" customHeight="1">
      <c r="A15" s="97" t="s">
        <v>985</v>
      </c>
      <c r="B15" s="659" t="s">
        <v>1433</v>
      </c>
      <c r="C15" s="660">
        <v>2</v>
      </c>
      <c r="D15" s="661">
        <v>8554</v>
      </c>
      <c r="E15" s="661">
        <v>1402</v>
      </c>
      <c r="F15" s="668">
        <v>26</v>
      </c>
      <c r="G15" s="668">
        <v>5</v>
      </c>
      <c r="H15" s="669">
        <v>46</v>
      </c>
      <c r="I15" s="659" t="s">
        <v>1433</v>
      </c>
      <c r="J15" s="662">
        <v>3</v>
      </c>
      <c r="K15" s="662">
        <v>20046</v>
      </c>
      <c r="L15" s="662">
        <v>2827</v>
      </c>
      <c r="M15" s="662">
        <v>158</v>
      </c>
      <c r="N15" s="662">
        <v>58</v>
      </c>
      <c r="O15" s="663">
        <v>287</v>
      </c>
      <c r="P15" s="97" t="s">
        <v>986</v>
      </c>
    </row>
    <row r="16" spans="1:16" s="51" customFormat="1" ht="22.5" customHeight="1">
      <c r="A16" s="97" t="s">
        <v>987</v>
      </c>
      <c r="B16" s="659" t="s">
        <v>1433</v>
      </c>
      <c r="C16" s="660">
        <v>1</v>
      </c>
      <c r="D16" s="661">
        <v>4388</v>
      </c>
      <c r="E16" s="661">
        <v>723</v>
      </c>
      <c r="F16" s="668">
        <v>25</v>
      </c>
      <c r="G16" s="668">
        <v>4</v>
      </c>
      <c r="H16" s="669">
        <v>38</v>
      </c>
      <c r="I16" s="659" t="s">
        <v>1433</v>
      </c>
      <c r="J16" s="662">
        <v>3</v>
      </c>
      <c r="K16" s="662">
        <v>20046</v>
      </c>
      <c r="L16" s="662">
        <v>2827</v>
      </c>
      <c r="M16" s="662">
        <v>150</v>
      </c>
      <c r="N16" s="662">
        <v>80</v>
      </c>
      <c r="O16" s="663">
        <v>259</v>
      </c>
      <c r="P16" s="97" t="s">
        <v>988</v>
      </c>
    </row>
    <row r="17" spans="1:16" s="51" customFormat="1" ht="22.5" customHeight="1">
      <c r="A17" s="97" t="s">
        <v>989</v>
      </c>
      <c r="B17" s="659" t="s">
        <v>1433</v>
      </c>
      <c r="C17" s="660">
        <v>1</v>
      </c>
      <c r="D17" s="661">
        <v>4388</v>
      </c>
      <c r="E17" s="661">
        <v>723</v>
      </c>
      <c r="F17" s="668">
        <v>26</v>
      </c>
      <c r="G17" s="668">
        <v>6</v>
      </c>
      <c r="H17" s="669">
        <v>38</v>
      </c>
      <c r="I17" s="659" t="s">
        <v>1433</v>
      </c>
      <c r="J17" s="662">
        <v>3</v>
      </c>
      <c r="K17" s="662">
        <v>20046</v>
      </c>
      <c r="L17" s="662">
        <v>2827</v>
      </c>
      <c r="M17" s="662">
        <v>173</v>
      </c>
      <c r="N17" s="662">
        <v>90</v>
      </c>
      <c r="O17" s="663">
        <v>270</v>
      </c>
      <c r="P17" s="97" t="s">
        <v>990</v>
      </c>
    </row>
    <row r="18" spans="1:16" s="51" customFormat="1" ht="22.5" customHeight="1">
      <c r="A18" s="97" t="s">
        <v>991</v>
      </c>
      <c r="B18" s="670"/>
      <c r="C18" s="671"/>
      <c r="D18" s="672"/>
      <c r="E18" s="672"/>
      <c r="F18" s="673"/>
      <c r="G18" s="673"/>
      <c r="H18" s="674"/>
      <c r="I18" s="659" t="s">
        <v>1433</v>
      </c>
      <c r="J18" s="662">
        <v>3</v>
      </c>
      <c r="K18" s="662">
        <v>20046</v>
      </c>
      <c r="L18" s="662">
        <v>2827</v>
      </c>
      <c r="M18" s="662">
        <v>134</v>
      </c>
      <c r="N18" s="662">
        <v>60</v>
      </c>
      <c r="O18" s="663">
        <v>244</v>
      </c>
      <c r="P18" s="97" t="s">
        <v>992</v>
      </c>
    </row>
    <row r="19" spans="1:16" s="51" customFormat="1" ht="22.5" customHeight="1">
      <c r="A19" s="97" t="s">
        <v>993</v>
      </c>
      <c r="B19" s="675"/>
      <c r="C19" s="676"/>
      <c r="D19" s="677"/>
      <c r="E19" s="677"/>
      <c r="F19" s="678"/>
      <c r="G19" s="678"/>
      <c r="H19" s="679"/>
      <c r="I19" s="659" t="s">
        <v>1433</v>
      </c>
      <c r="J19" s="662">
        <v>3</v>
      </c>
      <c r="K19" s="662">
        <v>20672</v>
      </c>
      <c r="L19" s="662">
        <v>3065</v>
      </c>
      <c r="M19" s="662">
        <v>139</v>
      </c>
      <c r="N19" s="662">
        <v>59</v>
      </c>
      <c r="O19" s="663">
        <v>266</v>
      </c>
      <c r="P19" s="97" t="s">
        <v>994</v>
      </c>
    </row>
    <row r="20" spans="1:16" s="51" customFormat="1" ht="22.5" customHeight="1">
      <c r="A20" s="97" t="s">
        <v>995</v>
      </c>
      <c r="B20" s="675"/>
      <c r="C20" s="676"/>
      <c r="D20" s="677"/>
      <c r="E20" s="677"/>
      <c r="F20" s="678"/>
      <c r="G20" s="678"/>
      <c r="H20" s="679"/>
      <c r="I20" s="659" t="s">
        <v>1433</v>
      </c>
      <c r="J20" s="662">
        <v>3</v>
      </c>
      <c r="K20" s="662">
        <v>20672</v>
      </c>
      <c r="L20" s="662">
        <v>3065</v>
      </c>
      <c r="M20" s="662">
        <v>132</v>
      </c>
      <c r="N20" s="662">
        <v>94</v>
      </c>
      <c r="O20" s="663">
        <v>311</v>
      </c>
      <c r="P20" s="97" t="s">
        <v>996</v>
      </c>
    </row>
    <row r="21" spans="1:16" s="51" customFormat="1" ht="22.5" customHeight="1">
      <c r="A21" s="97" t="s">
        <v>997</v>
      </c>
      <c r="B21" s="675"/>
      <c r="C21" s="676"/>
      <c r="D21" s="677"/>
      <c r="E21" s="677"/>
      <c r="F21" s="678"/>
      <c r="G21" s="678"/>
      <c r="H21" s="679"/>
      <c r="I21" s="659" t="s">
        <v>1433</v>
      </c>
      <c r="J21" s="662">
        <v>3</v>
      </c>
      <c r="K21" s="662">
        <v>20672</v>
      </c>
      <c r="L21" s="662">
        <v>3065</v>
      </c>
      <c r="M21" s="662">
        <v>104</v>
      </c>
      <c r="N21" s="662">
        <v>44</v>
      </c>
      <c r="O21" s="663">
        <v>248</v>
      </c>
      <c r="P21" s="97" t="s">
        <v>998</v>
      </c>
    </row>
    <row r="22" spans="1:16" s="51" customFormat="1" ht="22.5" customHeight="1">
      <c r="A22" s="97" t="s">
        <v>999</v>
      </c>
      <c r="B22" s="675"/>
      <c r="C22" s="676"/>
      <c r="D22" s="677"/>
      <c r="E22" s="677"/>
      <c r="F22" s="678"/>
      <c r="G22" s="678"/>
      <c r="H22" s="679"/>
      <c r="I22" s="659" t="s">
        <v>1433</v>
      </c>
      <c r="J22" s="662">
        <v>3</v>
      </c>
      <c r="K22" s="662">
        <v>20672</v>
      </c>
      <c r="L22" s="662">
        <v>3065</v>
      </c>
      <c r="M22" s="662">
        <v>118</v>
      </c>
      <c r="N22" s="662">
        <v>74</v>
      </c>
      <c r="O22" s="663">
        <v>266</v>
      </c>
      <c r="P22" s="97" t="s">
        <v>1000</v>
      </c>
    </row>
    <row r="23" spans="1:16" s="51" customFormat="1" ht="22.5" customHeight="1">
      <c r="A23" s="97" t="s">
        <v>1001</v>
      </c>
      <c r="B23" s="675"/>
      <c r="C23" s="676"/>
      <c r="D23" s="677"/>
      <c r="E23" s="677"/>
      <c r="F23" s="678"/>
      <c r="G23" s="678"/>
      <c r="H23" s="679"/>
      <c r="I23" s="659" t="s">
        <v>1433</v>
      </c>
      <c r="J23" s="662">
        <v>3</v>
      </c>
      <c r="K23" s="662">
        <v>20672</v>
      </c>
      <c r="L23" s="662">
        <v>3065</v>
      </c>
      <c r="M23" s="662">
        <v>100</v>
      </c>
      <c r="N23" s="662">
        <v>57</v>
      </c>
      <c r="O23" s="663">
        <v>264</v>
      </c>
      <c r="P23" s="97" t="s">
        <v>1002</v>
      </c>
    </row>
    <row r="24" spans="1:16" s="51" customFormat="1" ht="22.5" customHeight="1" thickBot="1">
      <c r="A24" s="99" t="s">
        <v>1003</v>
      </c>
      <c r="B24" s="680"/>
      <c r="C24" s="681"/>
      <c r="D24" s="682"/>
      <c r="E24" s="682"/>
      <c r="F24" s="683"/>
      <c r="G24" s="683"/>
      <c r="H24" s="684"/>
      <c r="I24" s="685" t="s">
        <v>1433</v>
      </c>
      <c r="J24" s="686">
        <v>3</v>
      </c>
      <c r="K24" s="686">
        <v>20672</v>
      </c>
      <c r="L24" s="686">
        <v>3065</v>
      </c>
      <c r="M24" s="686">
        <v>96</v>
      </c>
      <c r="N24" s="686">
        <v>44</v>
      </c>
      <c r="O24" s="687">
        <v>271</v>
      </c>
      <c r="P24" s="99" t="s">
        <v>1004</v>
      </c>
    </row>
    <row r="25" spans="1:16" s="147" customFormat="1" ht="18" customHeight="1">
      <c r="A25" s="1187" t="s">
        <v>524</v>
      </c>
      <c r="B25" s="1188"/>
      <c r="C25" s="1188"/>
      <c r="D25" s="1188"/>
      <c r="E25" s="1188"/>
      <c r="F25" s="1188"/>
      <c r="G25" s="459" t="s">
        <v>525</v>
      </c>
      <c r="I25" s="459"/>
      <c r="J25" s="781"/>
      <c r="K25" s="781"/>
      <c r="L25" s="459"/>
      <c r="M25" s="781"/>
      <c r="N25" s="781"/>
      <c r="O25" s="781"/>
      <c r="P25" s="781"/>
    </row>
    <row r="26" spans="1:15" s="147" customFormat="1" ht="18" customHeight="1">
      <c r="A26" s="782" t="s">
        <v>521</v>
      </c>
      <c r="F26" s="783"/>
      <c r="O26" s="784"/>
    </row>
    <row r="27" spans="1:5" s="147" customFormat="1" ht="18" customHeight="1">
      <c r="A27" s="1189" t="s">
        <v>522</v>
      </c>
      <c r="B27" s="1189"/>
      <c r="C27" s="1189"/>
      <c r="D27" s="1189"/>
      <c r="E27" s="1189"/>
    </row>
    <row r="28" spans="1:5" s="147" customFormat="1" ht="18" customHeight="1">
      <c r="A28" s="1189" t="s">
        <v>523</v>
      </c>
      <c r="B28" s="1189"/>
      <c r="C28" s="1189"/>
      <c r="D28" s="1189"/>
      <c r="E28" s="1189"/>
    </row>
    <row r="29" s="51" customFormat="1" ht="19.5" customHeight="1"/>
    <row r="30" spans="4:7" s="51" customFormat="1" ht="12.75">
      <c r="D30" s="1190" t="s">
        <v>1076</v>
      </c>
      <c r="E30" s="1191"/>
      <c r="F30" s="1191"/>
      <c r="G30" s="1191"/>
    </row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</sheetData>
  <sheetProtection/>
  <mergeCells count="13">
    <mergeCell ref="M3:O3"/>
    <mergeCell ref="G4:H4"/>
    <mergeCell ref="N4:O4"/>
    <mergeCell ref="A25:F25"/>
    <mergeCell ref="A27:E27"/>
    <mergeCell ref="A28:E28"/>
    <mergeCell ref="D30:G30"/>
    <mergeCell ref="A1:P1"/>
    <mergeCell ref="B3:B7"/>
    <mergeCell ref="C3:E3"/>
    <mergeCell ref="F3:H3"/>
    <mergeCell ref="I3:I7"/>
    <mergeCell ref="J3:L3"/>
  </mergeCells>
  <printOptions horizontalCentered="1" verticalCentered="1"/>
  <pageMargins left="0.35433070866141736" right="0.35433070866141736" top="0.3937007874015748" bottom="0.3937007874015748" header="0.5118110236220472" footer="0.46"/>
  <pageSetup horizontalDpi="600" verticalDpi="6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P27"/>
  <sheetViews>
    <sheetView zoomScalePageLayoutView="0" workbookViewId="0" topLeftCell="A1">
      <selection activeCell="K12" sqref="K12"/>
    </sheetView>
  </sheetViews>
  <sheetFormatPr defaultColWidth="8.88671875" defaultRowHeight="13.5"/>
  <cols>
    <col min="1" max="1" width="10.7773437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13.21484375" style="14" customWidth="1"/>
    <col min="17" max="16384" width="8.88671875" style="14" customWidth="1"/>
  </cols>
  <sheetData>
    <row r="1" spans="1:16" s="51" customFormat="1" ht="36" customHeight="1">
      <c r="A1" s="1064" t="s">
        <v>41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</row>
    <row r="2" spans="1:16" s="51" customFormat="1" ht="18" customHeight="1" thickBot="1">
      <c r="A2" s="51" t="s">
        <v>1235</v>
      </c>
      <c r="P2" s="561" t="s">
        <v>1236</v>
      </c>
    </row>
    <row r="3" spans="1:16" s="51" customFormat="1" ht="17.25" customHeight="1">
      <c r="A3" s="327"/>
      <c r="B3" s="1192" t="s">
        <v>483</v>
      </c>
      <c r="C3" s="1164" t="s">
        <v>497</v>
      </c>
      <c r="D3" s="1165"/>
      <c r="E3" s="1165"/>
      <c r="F3" s="1165" t="s">
        <v>42</v>
      </c>
      <c r="G3" s="1165"/>
      <c r="H3" s="1196"/>
      <c r="I3" s="1192" t="s">
        <v>483</v>
      </c>
      <c r="J3" s="1164" t="s">
        <v>498</v>
      </c>
      <c r="K3" s="1165"/>
      <c r="L3" s="1165"/>
      <c r="M3" s="1195" t="s">
        <v>43</v>
      </c>
      <c r="N3" s="1165"/>
      <c r="O3" s="1196"/>
      <c r="P3" s="327"/>
    </row>
    <row r="4" spans="1:16" s="51" customFormat="1" ht="17.25" customHeight="1">
      <c r="A4" s="97" t="s">
        <v>908</v>
      </c>
      <c r="B4" s="1193"/>
      <c r="C4" s="331" t="s">
        <v>486</v>
      </c>
      <c r="D4" s="331" t="s">
        <v>487</v>
      </c>
      <c r="E4" s="331" t="s">
        <v>488</v>
      </c>
      <c r="F4" s="331" t="s">
        <v>489</v>
      </c>
      <c r="G4" s="1074" t="s">
        <v>499</v>
      </c>
      <c r="H4" s="1199"/>
      <c r="I4" s="1193"/>
      <c r="J4" s="122" t="s">
        <v>500</v>
      </c>
      <c r="K4" s="331" t="s">
        <v>501</v>
      </c>
      <c r="L4" s="331" t="s">
        <v>502</v>
      </c>
      <c r="M4" s="331" t="s">
        <v>503</v>
      </c>
      <c r="N4" s="1074" t="s">
        <v>504</v>
      </c>
      <c r="O4" s="1199"/>
      <c r="P4" s="97" t="s">
        <v>899</v>
      </c>
    </row>
    <row r="5" spans="1:16" s="51" customFormat="1" ht="17.25" customHeight="1">
      <c r="A5" s="97"/>
      <c r="B5" s="1193"/>
      <c r="C5" s="101"/>
      <c r="D5" s="101"/>
      <c r="E5" s="101" t="s">
        <v>492</v>
      </c>
      <c r="F5" s="101" t="s">
        <v>493</v>
      </c>
      <c r="G5" s="331" t="s">
        <v>494</v>
      </c>
      <c r="H5" s="503" t="s">
        <v>482</v>
      </c>
      <c r="I5" s="1193"/>
      <c r="J5" s="87"/>
      <c r="K5" s="101"/>
      <c r="L5" s="101" t="s">
        <v>505</v>
      </c>
      <c r="M5" s="101" t="s">
        <v>506</v>
      </c>
      <c r="N5" s="101" t="s">
        <v>494</v>
      </c>
      <c r="O5" s="503" t="s">
        <v>495</v>
      </c>
      <c r="P5" s="97"/>
    </row>
    <row r="6" spans="1:16" s="51" customFormat="1" ht="17.25" customHeight="1">
      <c r="A6" s="97" t="s">
        <v>179</v>
      </c>
      <c r="B6" s="1193"/>
      <c r="C6" s="101" t="s">
        <v>1079</v>
      </c>
      <c r="D6" s="101" t="s">
        <v>1244</v>
      </c>
      <c r="E6" s="101"/>
      <c r="F6" s="101" t="s">
        <v>1079</v>
      </c>
      <c r="G6" s="97"/>
      <c r="H6" s="503"/>
      <c r="I6" s="1193"/>
      <c r="J6" s="87" t="s">
        <v>1510</v>
      </c>
      <c r="K6" s="101" t="s">
        <v>1511</v>
      </c>
      <c r="L6" s="101"/>
      <c r="M6" s="101" t="s">
        <v>1510</v>
      </c>
      <c r="N6" s="97"/>
      <c r="O6" s="503"/>
      <c r="P6" s="97" t="s">
        <v>955</v>
      </c>
    </row>
    <row r="7" spans="1:16" s="51" customFormat="1" ht="17.25" customHeight="1">
      <c r="A7" s="335"/>
      <c r="B7" s="1194"/>
      <c r="C7" s="167" t="s">
        <v>1239</v>
      </c>
      <c r="D7" s="102" t="s">
        <v>1240</v>
      </c>
      <c r="E7" s="102" t="s">
        <v>1241</v>
      </c>
      <c r="F7" s="102" t="s">
        <v>1242</v>
      </c>
      <c r="G7" s="102" t="s">
        <v>1082</v>
      </c>
      <c r="H7" s="531" t="s">
        <v>1083</v>
      </c>
      <c r="I7" s="1194"/>
      <c r="J7" s="167" t="s">
        <v>1512</v>
      </c>
      <c r="K7" s="102" t="s">
        <v>1513</v>
      </c>
      <c r="L7" s="102" t="s">
        <v>1514</v>
      </c>
      <c r="M7" s="102" t="s">
        <v>1515</v>
      </c>
      <c r="N7" s="102" t="s">
        <v>1082</v>
      </c>
      <c r="O7" s="531" t="s">
        <v>1083</v>
      </c>
      <c r="P7" s="335"/>
    </row>
    <row r="8" spans="1:16" s="688" customFormat="1" ht="22.5" customHeight="1">
      <c r="A8" s="97" t="s">
        <v>1516</v>
      </c>
      <c r="B8" s="689" t="s">
        <v>1433</v>
      </c>
      <c r="C8" s="654">
        <v>3</v>
      </c>
      <c r="D8" s="162">
        <v>10144</v>
      </c>
      <c r="E8" s="162">
        <v>1693</v>
      </c>
      <c r="F8" s="171">
        <v>1841</v>
      </c>
      <c r="G8" s="171">
        <v>336</v>
      </c>
      <c r="H8" s="690">
        <v>840</v>
      </c>
      <c r="I8" s="689" t="s">
        <v>1433</v>
      </c>
      <c r="J8" s="162">
        <v>2</v>
      </c>
      <c r="K8" s="162">
        <v>209</v>
      </c>
      <c r="L8" s="162">
        <v>331</v>
      </c>
      <c r="M8" s="171">
        <v>4780</v>
      </c>
      <c r="N8" s="171">
        <v>330</v>
      </c>
      <c r="O8" s="690">
        <v>0</v>
      </c>
      <c r="P8" s="97" t="s">
        <v>1516</v>
      </c>
    </row>
    <row r="9" spans="1:16" s="688" customFormat="1" ht="22.5" customHeight="1">
      <c r="A9" s="97" t="s">
        <v>1517</v>
      </c>
      <c r="B9" s="689" t="s">
        <v>1433</v>
      </c>
      <c r="C9" s="654">
        <v>3</v>
      </c>
      <c r="D9" s="162">
        <v>10144</v>
      </c>
      <c r="E9" s="162">
        <v>1693</v>
      </c>
      <c r="F9" s="171">
        <v>1784</v>
      </c>
      <c r="G9" s="171">
        <v>349</v>
      </c>
      <c r="H9" s="690">
        <v>949</v>
      </c>
      <c r="I9" s="689" t="s">
        <v>1433</v>
      </c>
      <c r="J9" s="162">
        <v>2</v>
      </c>
      <c r="K9" s="162">
        <v>209</v>
      </c>
      <c r="L9" s="162">
        <v>331</v>
      </c>
      <c r="M9" s="171">
        <v>4816</v>
      </c>
      <c r="N9" s="171">
        <v>394</v>
      </c>
      <c r="O9" s="690">
        <v>0</v>
      </c>
      <c r="P9" s="97" t="s">
        <v>1517</v>
      </c>
    </row>
    <row r="10" spans="1:16" s="688" customFormat="1" ht="22.5" customHeight="1">
      <c r="A10" s="97" t="s">
        <v>942</v>
      </c>
      <c r="B10" s="689" t="s">
        <v>1433</v>
      </c>
      <c r="C10" s="654">
        <v>3</v>
      </c>
      <c r="D10" s="162">
        <v>10144</v>
      </c>
      <c r="E10" s="162">
        <v>1693</v>
      </c>
      <c r="F10" s="171">
        <v>1793</v>
      </c>
      <c r="G10" s="171">
        <v>371</v>
      </c>
      <c r="H10" s="690">
        <v>967</v>
      </c>
      <c r="I10" s="689" t="s">
        <v>1433</v>
      </c>
      <c r="J10" s="162">
        <v>3</v>
      </c>
      <c r="K10" s="162">
        <v>408</v>
      </c>
      <c r="L10" s="162">
        <v>625</v>
      </c>
      <c r="M10" s="171">
        <v>5882</v>
      </c>
      <c r="N10" s="171">
        <v>475</v>
      </c>
      <c r="O10" s="690">
        <v>0</v>
      </c>
      <c r="P10" s="97" t="s">
        <v>942</v>
      </c>
    </row>
    <row r="11" spans="1:16" s="688" customFormat="1" ht="22.5" customHeight="1">
      <c r="A11" s="97" t="s">
        <v>163</v>
      </c>
      <c r="B11" s="689" t="s">
        <v>496</v>
      </c>
      <c r="C11" s="654">
        <v>3</v>
      </c>
      <c r="D11" s="162">
        <v>10144</v>
      </c>
      <c r="E11" s="162">
        <v>1693</v>
      </c>
      <c r="F11" s="171">
        <v>1812</v>
      </c>
      <c r="G11" s="171">
        <v>345</v>
      </c>
      <c r="H11" s="690">
        <v>1035</v>
      </c>
      <c r="I11" s="689" t="s">
        <v>496</v>
      </c>
      <c r="J11" s="162">
        <v>3</v>
      </c>
      <c r="K11" s="162">
        <v>408</v>
      </c>
      <c r="L11" s="162">
        <v>625</v>
      </c>
      <c r="M11" s="171">
        <v>6953</v>
      </c>
      <c r="N11" s="171">
        <v>632</v>
      </c>
      <c r="O11" s="690">
        <v>0</v>
      </c>
      <c r="P11" s="97" t="s">
        <v>163</v>
      </c>
    </row>
    <row r="12" spans="1:16" s="694" customFormat="1" ht="22.5" customHeight="1">
      <c r="A12" s="96" t="s">
        <v>166</v>
      </c>
      <c r="B12" s="689" t="s">
        <v>1433</v>
      </c>
      <c r="C12" s="691">
        <v>3</v>
      </c>
      <c r="D12" s="166">
        <v>9965</v>
      </c>
      <c r="E12" s="166">
        <v>1802</v>
      </c>
      <c r="F12" s="174">
        <v>2243</v>
      </c>
      <c r="G12" s="174">
        <v>514</v>
      </c>
      <c r="H12" s="692">
        <f>SUM(H13:H24)</f>
        <v>1209</v>
      </c>
      <c r="I12" s="689" t="s">
        <v>1433</v>
      </c>
      <c r="J12" s="166">
        <v>3</v>
      </c>
      <c r="K12" s="166">
        <v>408</v>
      </c>
      <c r="L12" s="166">
        <v>625</v>
      </c>
      <c r="M12" s="174">
        <v>6802</v>
      </c>
      <c r="N12" s="174">
        <v>644</v>
      </c>
      <c r="O12" s="693">
        <v>0</v>
      </c>
      <c r="P12" s="96" t="s">
        <v>166</v>
      </c>
    </row>
    <row r="13" spans="1:16" s="51" customFormat="1" ht="22.5" customHeight="1">
      <c r="A13" s="97" t="s">
        <v>981</v>
      </c>
      <c r="B13" s="689" t="s">
        <v>1433</v>
      </c>
      <c r="C13" s="654">
        <v>3</v>
      </c>
      <c r="D13" s="162">
        <v>9965</v>
      </c>
      <c r="E13" s="162">
        <v>1802</v>
      </c>
      <c r="F13" s="175">
        <v>158</v>
      </c>
      <c r="G13" s="175">
        <v>30</v>
      </c>
      <c r="H13" s="695">
        <v>110</v>
      </c>
      <c r="I13" s="689" t="s">
        <v>1433</v>
      </c>
      <c r="J13" s="162">
        <v>3</v>
      </c>
      <c r="K13" s="162">
        <v>408</v>
      </c>
      <c r="L13" s="162">
        <v>625</v>
      </c>
      <c r="M13" s="175">
        <v>470</v>
      </c>
      <c r="N13" s="175">
        <v>39</v>
      </c>
      <c r="O13" s="696">
        <v>0</v>
      </c>
      <c r="P13" s="97" t="s">
        <v>982</v>
      </c>
    </row>
    <row r="14" spans="1:16" s="51" customFormat="1" ht="22.5" customHeight="1">
      <c r="A14" s="97" t="s">
        <v>983</v>
      </c>
      <c r="B14" s="689" t="s">
        <v>1433</v>
      </c>
      <c r="C14" s="654">
        <v>3</v>
      </c>
      <c r="D14" s="162">
        <v>9965</v>
      </c>
      <c r="E14" s="162">
        <v>1802</v>
      </c>
      <c r="F14" s="175">
        <v>188</v>
      </c>
      <c r="G14" s="175">
        <v>33</v>
      </c>
      <c r="H14" s="695">
        <v>116</v>
      </c>
      <c r="I14" s="689" t="s">
        <v>1433</v>
      </c>
      <c r="J14" s="162">
        <v>3</v>
      </c>
      <c r="K14" s="162">
        <v>408</v>
      </c>
      <c r="L14" s="162">
        <v>625</v>
      </c>
      <c r="M14" s="175">
        <v>316</v>
      </c>
      <c r="N14" s="175">
        <v>29</v>
      </c>
      <c r="O14" s="696">
        <v>0</v>
      </c>
      <c r="P14" s="97" t="s">
        <v>984</v>
      </c>
    </row>
    <row r="15" spans="1:16" s="51" customFormat="1" ht="22.5" customHeight="1">
      <c r="A15" s="97" t="s">
        <v>985</v>
      </c>
      <c r="B15" s="689" t="s">
        <v>1433</v>
      </c>
      <c r="C15" s="654">
        <v>3</v>
      </c>
      <c r="D15" s="162">
        <v>9965</v>
      </c>
      <c r="E15" s="162">
        <v>1802</v>
      </c>
      <c r="F15" s="175">
        <v>201</v>
      </c>
      <c r="G15" s="175">
        <v>29</v>
      </c>
      <c r="H15" s="695">
        <v>87</v>
      </c>
      <c r="I15" s="689" t="s">
        <v>1433</v>
      </c>
      <c r="J15" s="162">
        <v>3</v>
      </c>
      <c r="K15" s="162">
        <v>408</v>
      </c>
      <c r="L15" s="162">
        <v>625</v>
      </c>
      <c r="M15" s="175">
        <v>498</v>
      </c>
      <c r="N15" s="175">
        <v>45</v>
      </c>
      <c r="O15" s="696">
        <v>0</v>
      </c>
      <c r="P15" s="97" t="s">
        <v>986</v>
      </c>
    </row>
    <row r="16" spans="1:16" s="51" customFormat="1" ht="22.5" customHeight="1">
      <c r="A16" s="97" t="s">
        <v>987</v>
      </c>
      <c r="B16" s="689" t="s">
        <v>1433</v>
      </c>
      <c r="C16" s="654">
        <v>3</v>
      </c>
      <c r="D16" s="162">
        <v>9965</v>
      </c>
      <c r="E16" s="162">
        <v>1802</v>
      </c>
      <c r="F16" s="175">
        <v>203</v>
      </c>
      <c r="G16" s="175">
        <v>44</v>
      </c>
      <c r="H16" s="695">
        <v>69</v>
      </c>
      <c r="I16" s="689" t="s">
        <v>1433</v>
      </c>
      <c r="J16" s="162">
        <v>3</v>
      </c>
      <c r="K16" s="162">
        <v>408</v>
      </c>
      <c r="L16" s="162">
        <v>625</v>
      </c>
      <c r="M16" s="175">
        <v>742</v>
      </c>
      <c r="N16" s="175">
        <v>86</v>
      </c>
      <c r="O16" s="696">
        <v>0</v>
      </c>
      <c r="P16" s="97" t="s">
        <v>988</v>
      </c>
    </row>
    <row r="17" spans="1:16" s="51" customFormat="1" ht="22.5" customHeight="1">
      <c r="A17" s="97" t="s">
        <v>989</v>
      </c>
      <c r="B17" s="689" t="s">
        <v>1433</v>
      </c>
      <c r="C17" s="654">
        <v>3</v>
      </c>
      <c r="D17" s="162">
        <v>9965</v>
      </c>
      <c r="E17" s="162">
        <v>1802</v>
      </c>
      <c r="F17" s="175">
        <v>235</v>
      </c>
      <c r="G17" s="175">
        <v>64</v>
      </c>
      <c r="H17" s="695">
        <v>78</v>
      </c>
      <c r="I17" s="689" t="s">
        <v>1433</v>
      </c>
      <c r="J17" s="162">
        <v>3</v>
      </c>
      <c r="K17" s="162">
        <v>408</v>
      </c>
      <c r="L17" s="162">
        <v>625</v>
      </c>
      <c r="M17" s="175">
        <v>1124</v>
      </c>
      <c r="N17" s="175">
        <v>127</v>
      </c>
      <c r="O17" s="696">
        <v>0</v>
      </c>
      <c r="P17" s="97" t="s">
        <v>990</v>
      </c>
    </row>
    <row r="18" spans="1:16" s="51" customFormat="1" ht="22.5" customHeight="1">
      <c r="A18" s="97" t="s">
        <v>991</v>
      </c>
      <c r="B18" s="689" t="s">
        <v>1433</v>
      </c>
      <c r="C18" s="654">
        <v>3</v>
      </c>
      <c r="D18" s="162">
        <v>9965</v>
      </c>
      <c r="E18" s="162">
        <v>1802</v>
      </c>
      <c r="F18" s="175">
        <v>197</v>
      </c>
      <c r="G18" s="175">
        <v>47</v>
      </c>
      <c r="H18" s="695">
        <v>70</v>
      </c>
      <c r="I18" s="689" t="s">
        <v>1433</v>
      </c>
      <c r="J18" s="162">
        <v>3</v>
      </c>
      <c r="K18" s="162">
        <v>408</v>
      </c>
      <c r="L18" s="162">
        <v>625</v>
      </c>
      <c r="M18" s="175">
        <v>584</v>
      </c>
      <c r="N18" s="175">
        <v>57</v>
      </c>
      <c r="O18" s="696">
        <v>0</v>
      </c>
      <c r="P18" s="97" t="s">
        <v>992</v>
      </c>
    </row>
    <row r="19" spans="1:16" s="51" customFormat="1" ht="22.5" customHeight="1">
      <c r="A19" s="97" t="s">
        <v>993</v>
      </c>
      <c r="B19" s="689" t="s">
        <v>1433</v>
      </c>
      <c r="C19" s="654">
        <v>3</v>
      </c>
      <c r="D19" s="162">
        <v>9965</v>
      </c>
      <c r="E19" s="162">
        <v>1802</v>
      </c>
      <c r="F19" s="175">
        <v>224</v>
      </c>
      <c r="G19" s="175">
        <v>60</v>
      </c>
      <c r="H19" s="695">
        <v>98</v>
      </c>
      <c r="I19" s="689" t="s">
        <v>1433</v>
      </c>
      <c r="J19" s="162">
        <v>3</v>
      </c>
      <c r="K19" s="162">
        <v>408</v>
      </c>
      <c r="L19" s="162">
        <v>625</v>
      </c>
      <c r="M19" s="175">
        <v>556</v>
      </c>
      <c r="N19" s="175">
        <v>45</v>
      </c>
      <c r="O19" s="696">
        <v>0</v>
      </c>
      <c r="P19" s="97" t="s">
        <v>994</v>
      </c>
    </row>
    <row r="20" spans="1:16" s="51" customFormat="1" ht="22.5" customHeight="1">
      <c r="A20" s="97" t="s">
        <v>995</v>
      </c>
      <c r="B20" s="689" t="s">
        <v>1433</v>
      </c>
      <c r="C20" s="654">
        <v>3</v>
      </c>
      <c r="D20" s="162">
        <v>9965</v>
      </c>
      <c r="E20" s="162">
        <v>1802</v>
      </c>
      <c r="F20" s="175">
        <v>188</v>
      </c>
      <c r="G20" s="175">
        <v>69</v>
      </c>
      <c r="H20" s="695">
        <v>109</v>
      </c>
      <c r="I20" s="689" t="s">
        <v>1433</v>
      </c>
      <c r="J20" s="162">
        <v>3</v>
      </c>
      <c r="K20" s="162">
        <v>408</v>
      </c>
      <c r="L20" s="162">
        <v>625</v>
      </c>
      <c r="M20" s="175">
        <v>492</v>
      </c>
      <c r="N20" s="175">
        <v>39</v>
      </c>
      <c r="O20" s="696">
        <v>0</v>
      </c>
      <c r="P20" s="97" t="s">
        <v>996</v>
      </c>
    </row>
    <row r="21" spans="1:16" s="51" customFormat="1" ht="22.5" customHeight="1">
      <c r="A21" s="97" t="s">
        <v>997</v>
      </c>
      <c r="B21" s="689" t="s">
        <v>1433</v>
      </c>
      <c r="C21" s="654">
        <v>3</v>
      </c>
      <c r="D21" s="162">
        <v>9965</v>
      </c>
      <c r="E21" s="162">
        <v>1802</v>
      </c>
      <c r="F21" s="175">
        <v>152</v>
      </c>
      <c r="G21" s="175">
        <v>31</v>
      </c>
      <c r="H21" s="695">
        <v>112</v>
      </c>
      <c r="I21" s="689" t="s">
        <v>1433</v>
      </c>
      <c r="J21" s="162">
        <v>3</v>
      </c>
      <c r="K21" s="162">
        <v>408</v>
      </c>
      <c r="L21" s="162">
        <v>625</v>
      </c>
      <c r="M21" s="175">
        <v>552</v>
      </c>
      <c r="N21" s="175">
        <v>47</v>
      </c>
      <c r="O21" s="696">
        <v>0</v>
      </c>
      <c r="P21" s="97" t="s">
        <v>998</v>
      </c>
    </row>
    <row r="22" spans="1:16" s="51" customFormat="1" ht="22.5" customHeight="1">
      <c r="A22" s="97" t="s">
        <v>999</v>
      </c>
      <c r="B22" s="689" t="s">
        <v>1433</v>
      </c>
      <c r="C22" s="654">
        <v>3</v>
      </c>
      <c r="D22" s="162">
        <v>9965</v>
      </c>
      <c r="E22" s="162">
        <v>1802</v>
      </c>
      <c r="F22" s="175">
        <v>222</v>
      </c>
      <c r="G22" s="175">
        <v>54</v>
      </c>
      <c r="H22" s="695">
        <v>123</v>
      </c>
      <c r="I22" s="689" t="s">
        <v>1433</v>
      </c>
      <c r="J22" s="162">
        <v>3</v>
      </c>
      <c r="K22" s="162">
        <v>408</v>
      </c>
      <c r="L22" s="162">
        <v>625</v>
      </c>
      <c r="M22" s="175">
        <v>594</v>
      </c>
      <c r="N22" s="175">
        <v>64</v>
      </c>
      <c r="O22" s="696">
        <v>0</v>
      </c>
      <c r="P22" s="97" t="s">
        <v>1000</v>
      </c>
    </row>
    <row r="23" spans="1:16" s="51" customFormat="1" ht="22.5" customHeight="1">
      <c r="A23" s="97" t="s">
        <v>1001</v>
      </c>
      <c r="B23" s="689" t="s">
        <v>1433</v>
      </c>
      <c r="C23" s="654">
        <v>3</v>
      </c>
      <c r="D23" s="162">
        <v>9965</v>
      </c>
      <c r="E23" s="162">
        <v>1802</v>
      </c>
      <c r="F23" s="175">
        <v>147</v>
      </c>
      <c r="G23" s="175">
        <v>32</v>
      </c>
      <c r="H23" s="695">
        <v>119</v>
      </c>
      <c r="I23" s="689" t="s">
        <v>1433</v>
      </c>
      <c r="J23" s="162">
        <v>3</v>
      </c>
      <c r="K23" s="162">
        <v>408</v>
      </c>
      <c r="L23" s="162">
        <v>625</v>
      </c>
      <c r="M23" s="175">
        <v>488</v>
      </c>
      <c r="N23" s="175">
        <v>41</v>
      </c>
      <c r="O23" s="696">
        <v>0</v>
      </c>
      <c r="P23" s="97" t="s">
        <v>1002</v>
      </c>
    </row>
    <row r="24" spans="1:16" s="51" customFormat="1" ht="22.5" customHeight="1" thickBot="1">
      <c r="A24" s="99" t="s">
        <v>1003</v>
      </c>
      <c r="B24" s="697" t="s">
        <v>1433</v>
      </c>
      <c r="C24" s="698">
        <v>3</v>
      </c>
      <c r="D24" s="699">
        <v>9965</v>
      </c>
      <c r="E24" s="699">
        <v>1802</v>
      </c>
      <c r="F24" s="700">
        <v>128</v>
      </c>
      <c r="G24" s="700">
        <v>21</v>
      </c>
      <c r="H24" s="701">
        <v>118</v>
      </c>
      <c r="I24" s="697" t="s">
        <v>1433</v>
      </c>
      <c r="J24" s="699">
        <v>3</v>
      </c>
      <c r="K24" s="699">
        <v>408</v>
      </c>
      <c r="L24" s="699">
        <v>625</v>
      </c>
      <c r="M24" s="700">
        <v>386</v>
      </c>
      <c r="N24" s="700">
        <v>25</v>
      </c>
      <c r="O24" s="702">
        <v>0</v>
      </c>
      <c r="P24" s="99" t="s">
        <v>1004</v>
      </c>
    </row>
    <row r="25" spans="1:16" s="147" customFormat="1" ht="18" customHeight="1">
      <c r="A25" s="1187" t="s">
        <v>526</v>
      </c>
      <c r="B25" s="1188"/>
      <c r="C25" s="1188"/>
      <c r="D25" s="1188"/>
      <c r="E25" s="1188"/>
      <c r="F25" s="1188"/>
      <c r="G25" s="459" t="s">
        <v>527</v>
      </c>
      <c r="I25" s="459"/>
      <c r="J25" s="781"/>
      <c r="K25" s="781"/>
      <c r="L25" s="459"/>
      <c r="M25" s="781"/>
      <c r="N25" s="781"/>
      <c r="O25" s="781"/>
      <c r="P25" s="781"/>
    </row>
    <row r="26" spans="1:15" s="147" customFormat="1" ht="18" customHeight="1">
      <c r="A26" s="782" t="s">
        <v>528</v>
      </c>
      <c r="F26" s="783"/>
      <c r="O26" s="784"/>
    </row>
    <row r="27" spans="1:13" s="147" customFormat="1" ht="18" customHeight="1">
      <c r="A27" s="147" t="s">
        <v>529</v>
      </c>
      <c r="M27" s="783"/>
    </row>
    <row r="28" s="51" customFormat="1" ht="19.5" customHeight="1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</sheetData>
  <sheetProtection/>
  <mergeCells count="10">
    <mergeCell ref="A25:F25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Q28"/>
  <sheetViews>
    <sheetView zoomScaleSheetLayoutView="43" zoomScalePageLayoutView="0" workbookViewId="0" topLeftCell="D1">
      <selection activeCell="J12" sqref="J12"/>
    </sheetView>
  </sheetViews>
  <sheetFormatPr defaultColWidth="8.88671875" defaultRowHeight="13.5"/>
  <cols>
    <col min="1" max="1" width="11.9960937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12.4453125" style="14" customWidth="1"/>
    <col min="17" max="16384" width="8.88671875" style="14" customWidth="1"/>
  </cols>
  <sheetData>
    <row r="1" spans="1:16" s="51" customFormat="1" ht="30" customHeight="1">
      <c r="A1" s="1064" t="s">
        <v>44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</row>
    <row r="2" spans="1:16" s="51" customFormat="1" ht="18" customHeight="1" thickBot="1">
      <c r="A2" s="51" t="s">
        <v>1235</v>
      </c>
      <c r="P2" s="561" t="s">
        <v>1236</v>
      </c>
    </row>
    <row r="3" spans="1:16" s="86" customFormat="1" ht="18" customHeight="1">
      <c r="A3" s="405"/>
      <c r="B3" s="1192" t="s">
        <v>483</v>
      </c>
      <c r="C3" s="1164" t="s">
        <v>507</v>
      </c>
      <c r="D3" s="1165"/>
      <c r="E3" s="1165"/>
      <c r="F3" s="1165" t="s">
        <v>45</v>
      </c>
      <c r="G3" s="1165"/>
      <c r="H3" s="1196"/>
      <c r="I3" s="1192" t="s">
        <v>483</v>
      </c>
      <c r="J3" s="1164" t="s">
        <v>508</v>
      </c>
      <c r="K3" s="1165"/>
      <c r="L3" s="1165"/>
      <c r="M3" s="1165" t="s">
        <v>46</v>
      </c>
      <c r="N3" s="1165"/>
      <c r="O3" s="1196"/>
      <c r="P3" s="405"/>
    </row>
    <row r="4" spans="1:16" s="51" customFormat="1" ht="24" customHeight="1">
      <c r="A4" s="97" t="s">
        <v>908</v>
      </c>
      <c r="B4" s="1193"/>
      <c r="C4" s="331" t="s">
        <v>486</v>
      </c>
      <c r="D4" s="331" t="s">
        <v>487</v>
      </c>
      <c r="E4" s="331" t="s">
        <v>488</v>
      </c>
      <c r="F4" s="331" t="s">
        <v>509</v>
      </c>
      <c r="G4" s="1200" t="s">
        <v>510</v>
      </c>
      <c r="H4" s="1199"/>
      <c r="I4" s="1193"/>
      <c r="J4" s="122" t="s">
        <v>491</v>
      </c>
      <c r="K4" s="331" t="s">
        <v>487</v>
      </c>
      <c r="L4" s="331" t="s">
        <v>511</v>
      </c>
      <c r="M4" s="331" t="s">
        <v>509</v>
      </c>
      <c r="N4" s="1200" t="s">
        <v>510</v>
      </c>
      <c r="O4" s="1199"/>
      <c r="P4" s="97" t="s">
        <v>899</v>
      </c>
    </row>
    <row r="5" spans="1:16" s="51" customFormat="1" ht="18" customHeight="1">
      <c r="A5" s="97"/>
      <c r="B5" s="1193"/>
      <c r="C5" s="101"/>
      <c r="D5" s="101"/>
      <c r="E5" s="101" t="s">
        <v>492</v>
      </c>
      <c r="F5" s="101" t="s">
        <v>512</v>
      </c>
      <c r="G5" s="331" t="s">
        <v>494</v>
      </c>
      <c r="H5" s="503" t="s">
        <v>482</v>
      </c>
      <c r="I5" s="1193"/>
      <c r="J5" s="87"/>
      <c r="K5" s="101"/>
      <c r="L5" s="101" t="s">
        <v>513</v>
      </c>
      <c r="M5" s="101" t="s">
        <v>512</v>
      </c>
      <c r="N5" s="101" t="s">
        <v>494</v>
      </c>
      <c r="O5" s="503" t="s">
        <v>482</v>
      </c>
      <c r="P5" s="97"/>
    </row>
    <row r="6" spans="1:16" s="51" customFormat="1" ht="18" customHeight="1">
      <c r="A6" s="97" t="s">
        <v>179</v>
      </c>
      <c r="B6" s="1193"/>
      <c r="C6" s="101" t="s">
        <v>1079</v>
      </c>
      <c r="D6" s="101" t="s">
        <v>1244</v>
      </c>
      <c r="E6" s="101"/>
      <c r="F6" s="101" t="s">
        <v>1079</v>
      </c>
      <c r="G6" s="97"/>
      <c r="H6" s="503"/>
      <c r="I6" s="1193"/>
      <c r="J6" s="87" t="s">
        <v>1079</v>
      </c>
      <c r="K6" s="101" t="s">
        <v>1244</v>
      </c>
      <c r="L6" s="101"/>
      <c r="M6" s="101" t="s">
        <v>1079</v>
      </c>
      <c r="N6" s="97"/>
      <c r="O6" s="503"/>
      <c r="P6" s="97" t="s">
        <v>955</v>
      </c>
    </row>
    <row r="7" spans="1:16" s="51" customFormat="1" ht="18" customHeight="1">
      <c r="A7" s="335"/>
      <c r="B7" s="1194"/>
      <c r="C7" s="167" t="s">
        <v>1239</v>
      </c>
      <c r="D7" s="102" t="s">
        <v>1240</v>
      </c>
      <c r="E7" s="102" t="s">
        <v>1241</v>
      </c>
      <c r="F7" s="102" t="s">
        <v>1242</v>
      </c>
      <c r="G7" s="102" t="s">
        <v>1082</v>
      </c>
      <c r="H7" s="531" t="s">
        <v>1083</v>
      </c>
      <c r="I7" s="1194"/>
      <c r="J7" s="703" t="s">
        <v>1245</v>
      </c>
      <c r="K7" s="102" t="s">
        <v>1240</v>
      </c>
      <c r="L7" s="102" t="s">
        <v>1241</v>
      </c>
      <c r="M7" s="102" t="s">
        <v>1242</v>
      </c>
      <c r="N7" s="102" t="s">
        <v>1082</v>
      </c>
      <c r="O7" s="531" t="s">
        <v>1083</v>
      </c>
      <c r="P7" s="335"/>
    </row>
    <row r="8" spans="1:17" s="688" customFormat="1" ht="22.5" customHeight="1">
      <c r="A8" s="704" t="s">
        <v>1516</v>
      </c>
      <c r="B8" s="689" t="s">
        <v>1433</v>
      </c>
      <c r="C8" s="705">
        <v>1</v>
      </c>
      <c r="D8" s="706">
        <v>6322</v>
      </c>
      <c r="E8" s="171">
        <v>945</v>
      </c>
      <c r="F8" s="706">
        <v>299</v>
      </c>
      <c r="G8" s="706">
        <v>125</v>
      </c>
      <c r="H8" s="690">
        <v>693</v>
      </c>
      <c r="I8" s="707" t="s">
        <v>1433</v>
      </c>
      <c r="J8" s="708">
        <v>1</v>
      </c>
      <c r="K8" s="708">
        <v>3719</v>
      </c>
      <c r="L8" s="708">
        <v>1081</v>
      </c>
      <c r="M8" s="706">
        <v>662</v>
      </c>
      <c r="N8" s="706">
        <v>190</v>
      </c>
      <c r="O8" s="690">
        <v>604</v>
      </c>
      <c r="P8" s="704" t="s">
        <v>1516</v>
      </c>
      <c r="Q8" s="709"/>
    </row>
    <row r="9" spans="1:17" s="688" customFormat="1" ht="22.5" customHeight="1">
      <c r="A9" s="704" t="s">
        <v>1517</v>
      </c>
      <c r="B9" s="689" t="s">
        <v>1433</v>
      </c>
      <c r="C9" s="705">
        <v>1</v>
      </c>
      <c r="D9" s="706">
        <v>6322</v>
      </c>
      <c r="E9" s="171">
        <v>945</v>
      </c>
      <c r="F9" s="706">
        <v>298</v>
      </c>
      <c r="G9" s="706">
        <v>101</v>
      </c>
      <c r="H9" s="690">
        <v>657</v>
      </c>
      <c r="I9" s="710" t="s">
        <v>1433</v>
      </c>
      <c r="J9" s="708">
        <v>1</v>
      </c>
      <c r="K9" s="708">
        <v>3719</v>
      </c>
      <c r="L9" s="708">
        <v>1081</v>
      </c>
      <c r="M9" s="706">
        <v>678</v>
      </c>
      <c r="N9" s="706">
        <v>222</v>
      </c>
      <c r="O9" s="690">
        <v>694</v>
      </c>
      <c r="P9" s="704" t="s">
        <v>1517</v>
      </c>
      <c r="Q9" s="709"/>
    </row>
    <row r="10" spans="1:17" s="688" customFormat="1" ht="22.5" customHeight="1">
      <c r="A10" s="704" t="s">
        <v>942</v>
      </c>
      <c r="B10" s="689" t="s">
        <v>1433</v>
      </c>
      <c r="C10" s="705">
        <v>1</v>
      </c>
      <c r="D10" s="706">
        <v>6322</v>
      </c>
      <c r="E10" s="171">
        <v>937</v>
      </c>
      <c r="F10" s="706">
        <v>290</v>
      </c>
      <c r="G10" s="706">
        <v>113</v>
      </c>
      <c r="H10" s="690">
        <v>708</v>
      </c>
      <c r="I10" s="710" t="s">
        <v>1433</v>
      </c>
      <c r="J10" s="708">
        <v>1</v>
      </c>
      <c r="K10" s="708">
        <v>3719</v>
      </c>
      <c r="L10" s="708">
        <v>1081</v>
      </c>
      <c r="M10" s="706">
        <v>672</v>
      </c>
      <c r="N10" s="706">
        <v>230</v>
      </c>
      <c r="O10" s="690">
        <v>737</v>
      </c>
      <c r="P10" s="704" t="s">
        <v>942</v>
      </c>
      <c r="Q10" s="709"/>
    </row>
    <row r="11" spans="1:17" s="688" customFormat="1" ht="22.5" customHeight="1">
      <c r="A11" s="704" t="s">
        <v>163</v>
      </c>
      <c r="B11" s="689" t="s">
        <v>496</v>
      </c>
      <c r="C11" s="705">
        <v>1</v>
      </c>
      <c r="D11" s="706">
        <v>6322</v>
      </c>
      <c r="E11" s="171">
        <v>937</v>
      </c>
      <c r="F11" s="706">
        <v>288</v>
      </c>
      <c r="G11" s="706">
        <v>99</v>
      </c>
      <c r="H11" s="690">
        <v>749</v>
      </c>
      <c r="I11" s="710" t="s">
        <v>496</v>
      </c>
      <c r="J11" s="708">
        <v>1</v>
      </c>
      <c r="K11" s="708">
        <v>3719</v>
      </c>
      <c r="L11" s="708">
        <v>1081</v>
      </c>
      <c r="M11" s="706">
        <v>690</v>
      </c>
      <c r="N11" s="706">
        <v>207</v>
      </c>
      <c r="O11" s="690">
        <v>750</v>
      </c>
      <c r="P11" s="704" t="s">
        <v>163</v>
      </c>
      <c r="Q11" s="709"/>
    </row>
    <row r="12" spans="1:16" s="694" customFormat="1" ht="22.5" customHeight="1">
      <c r="A12" s="565" t="s">
        <v>166</v>
      </c>
      <c r="B12" s="689" t="s">
        <v>1433</v>
      </c>
      <c r="C12" s="711">
        <v>1</v>
      </c>
      <c r="D12" s="174">
        <v>6322</v>
      </c>
      <c r="E12" s="174">
        <v>937</v>
      </c>
      <c r="F12" s="174">
        <v>288</v>
      </c>
      <c r="G12" s="174">
        <v>98</v>
      </c>
      <c r="H12" s="692">
        <f>SUM(H13:H24)</f>
        <v>808</v>
      </c>
      <c r="I12" s="710" t="s">
        <v>1433</v>
      </c>
      <c r="J12" s="166">
        <v>2</v>
      </c>
      <c r="K12" s="166">
        <v>5728</v>
      </c>
      <c r="L12" s="166">
        <v>1631</v>
      </c>
      <c r="M12" s="174">
        <v>643</v>
      </c>
      <c r="N12" s="174">
        <v>185</v>
      </c>
      <c r="O12" s="692">
        <f>SUM(O13:O24)</f>
        <v>780</v>
      </c>
      <c r="P12" s="565" t="s">
        <v>166</v>
      </c>
    </row>
    <row r="13" spans="1:17" s="51" customFormat="1" ht="22.5" customHeight="1">
      <c r="A13" s="196" t="s">
        <v>47</v>
      </c>
      <c r="B13" s="689" t="s">
        <v>1433</v>
      </c>
      <c r="C13" s="712">
        <v>1</v>
      </c>
      <c r="D13" s="171">
        <v>6322</v>
      </c>
      <c r="E13" s="171">
        <v>937</v>
      </c>
      <c r="F13" s="171">
        <v>24</v>
      </c>
      <c r="G13" s="171">
        <v>7</v>
      </c>
      <c r="H13" s="690">
        <v>68</v>
      </c>
      <c r="I13" s="710" t="s">
        <v>1433</v>
      </c>
      <c r="J13" s="162">
        <v>1</v>
      </c>
      <c r="K13" s="162">
        <v>3719</v>
      </c>
      <c r="L13" s="162">
        <v>1081</v>
      </c>
      <c r="M13" s="175">
        <v>60</v>
      </c>
      <c r="N13" s="175">
        <v>16</v>
      </c>
      <c r="O13" s="695">
        <v>69</v>
      </c>
      <c r="P13" s="196" t="s">
        <v>982</v>
      </c>
      <c r="Q13" s="713"/>
    </row>
    <row r="14" spans="1:17" s="51" customFormat="1" ht="22.5" customHeight="1">
      <c r="A14" s="196" t="s">
        <v>48</v>
      </c>
      <c r="B14" s="689" t="s">
        <v>1433</v>
      </c>
      <c r="C14" s="712">
        <v>1</v>
      </c>
      <c r="D14" s="171">
        <v>6322</v>
      </c>
      <c r="E14" s="171">
        <v>937</v>
      </c>
      <c r="F14" s="171">
        <v>22</v>
      </c>
      <c r="G14" s="171">
        <v>7</v>
      </c>
      <c r="H14" s="690">
        <v>64</v>
      </c>
      <c r="I14" s="710" t="s">
        <v>1433</v>
      </c>
      <c r="J14" s="162">
        <v>1</v>
      </c>
      <c r="K14" s="162">
        <v>3719</v>
      </c>
      <c r="L14" s="162">
        <v>1081</v>
      </c>
      <c r="M14" s="175">
        <v>56</v>
      </c>
      <c r="N14" s="175">
        <v>15</v>
      </c>
      <c r="O14" s="695">
        <v>76</v>
      </c>
      <c r="P14" s="196" t="s">
        <v>984</v>
      </c>
      <c r="Q14" s="713"/>
    </row>
    <row r="15" spans="1:17" s="51" customFormat="1" ht="22.5" customHeight="1">
      <c r="A15" s="196" t="s">
        <v>49</v>
      </c>
      <c r="B15" s="689" t="s">
        <v>1433</v>
      </c>
      <c r="C15" s="712">
        <v>1</v>
      </c>
      <c r="D15" s="171">
        <v>6322</v>
      </c>
      <c r="E15" s="171">
        <v>937</v>
      </c>
      <c r="F15" s="171">
        <v>22</v>
      </c>
      <c r="G15" s="171">
        <v>8</v>
      </c>
      <c r="H15" s="690">
        <v>63</v>
      </c>
      <c r="I15" s="710" t="s">
        <v>1433</v>
      </c>
      <c r="J15" s="162">
        <v>1</v>
      </c>
      <c r="K15" s="162">
        <v>3719</v>
      </c>
      <c r="L15" s="162">
        <v>1081</v>
      </c>
      <c r="M15" s="175">
        <v>38</v>
      </c>
      <c r="N15" s="175">
        <v>10</v>
      </c>
      <c r="O15" s="695">
        <v>37</v>
      </c>
      <c r="P15" s="196" t="s">
        <v>986</v>
      </c>
      <c r="Q15" s="713"/>
    </row>
    <row r="16" spans="1:17" s="51" customFormat="1" ht="22.5" customHeight="1">
      <c r="A16" s="196" t="s">
        <v>50</v>
      </c>
      <c r="B16" s="689" t="s">
        <v>1433</v>
      </c>
      <c r="C16" s="712">
        <v>1</v>
      </c>
      <c r="D16" s="171">
        <v>6322</v>
      </c>
      <c r="E16" s="171">
        <v>937</v>
      </c>
      <c r="F16" s="171">
        <v>22</v>
      </c>
      <c r="G16" s="171">
        <v>10</v>
      </c>
      <c r="H16" s="690">
        <v>63</v>
      </c>
      <c r="I16" s="710" t="s">
        <v>1433</v>
      </c>
      <c r="J16" s="162">
        <v>1</v>
      </c>
      <c r="K16" s="162">
        <v>3719</v>
      </c>
      <c r="L16" s="162">
        <v>1081</v>
      </c>
      <c r="M16" s="175">
        <v>56</v>
      </c>
      <c r="N16" s="175">
        <v>24</v>
      </c>
      <c r="O16" s="695">
        <v>54</v>
      </c>
      <c r="P16" s="196" t="s">
        <v>988</v>
      </c>
      <c r="Q16" s="713"/>
    </row>
    <row r="17" spans="1:17" s="51" customFormat="1" ht="22.5" customHeight="1">
      <c r="A17" s="196" t="s">
        <v>51</v>
      </c>
      <c r="B17" s="689" t="s">
        <v>1433</v>
      </c>
      <c r="C17" s="712">
        <v>1</v>
      </c>
      <c r="D17" s="171">
        <v>6322</v>
      </c>
      <c r="E17" s="171">
        <v>937</v>
      </c>
      <c r="F17" s="171">
        <v>28</v>
      </c>
      <c r="G17" s="171">
        <v>12</v>
      </c>
      <c r="H17" s="690">
        <v>72</v>
      </c>
      <c r="I17" s="710" t="s">
        <v>1433</v>
      </c>
      <c r="J17" s="162">
        <v>1</v>
      </c>
      <c r="K17" s="162">
        <v>3719</v>
      </c>
      <c r="L17" s="162">
        <v>1081</v>
      </c>
      <c r="M17" s="175">
        <v>58</v>
      </c>
      <c r="N17" s="175">
        <v>20</v>
      </c>
      <c r="O17" s="695">
        <v>55</v>
      </c>
      <c r="P17" s="196" t="s">
        <v>990</v>
      </c>
      <c r="Q17" s="713"/>
    </row>
    <row r="18" spans="1:17" s="51" customFormat="1" ht="22.5" customHeight="1">
      <c r="A18" s="196" t="s">
        <v>52</v>
      </c>
      <c r="B18" s="689" t="s">
        <v>1433</v>
      </c>
      <c r="C18" s="712">
        <v>1</v>
      </c>
      <c r="D18" s="171">
        <v>6322</v>
      </c>
      <c r="E18" s="171">
        <v>937</v>
      </c>
      <c r="F18" s="171">
        <v>28</v>
      </c>
      <c r="G18" s="171">
        <v>7</v>
      </c>
      <c r="H18" s="690">
        <v>70</v>
      </c>
      <c r="I18" s="710" t="s">
        <v>1433</v>
      </c>
      <c r="J18" s="162">
        <v>1</v>
      </c>
      <c r="K18" s="162">
        <v>3719</v>
      </c>
      <c r="L18" s="162">
        <v>1081</v>
      </c>
      <c r="M18" s="175">
        <v>58</v>
      </c>
      <c r="N18" s="175">
        <v>12</v>
      </c>
      <c r="O18" s="695">
        <v>57</v>
      </c>
      <c r="P18" s="196" t="s">
        <v>992</v>
      </c>
      <c r="Q18" s="713"/>
    </row>
    <row r="19" spans="1:17" s="51" customFormat="1" ht="22.5" customHeight="1">
      <c r="A19" s="196" t="s">
        <v>53</v>
      </c>
      <c r="B19" s="689" t="s">
        <v>1433</v>
      </c>
      <c r="C19" s="712">
        <v>1</v>
      </c>
      <c r="D19" s="171">
        <v>6322</v>
      </c>
      <c r="E19" s="171">
        <v>937</v>
      </c>
      <c r="F19" s="171">
        <v>24</v>
      </c>
      <c r="G19" s="171">
        <v>7</v>
      </c>
      <c r="H19" s="690">
        <v>69</v>
      </c>
      <c r="I19" s="710" t="s">
        <v>1433</v>
      </c>
      <c r="J19" s="162">
        <v>2</v>
      </c>
      <c r="K19" s="162">
        <v>5728</v>
      </c>
      <c r="L19" s="162">
        <v>1631</v>
      </c>
      <c r="M19" s="175">
        <v>62</v>
      </c>
      <c r="N19" s="175">
        <v>15</v>
      </c>
      <c r="O19" s="695">
        <v>67</v>
      </c>
      <c r="P19" s="196" t="s">
        <v>994</v>
      </c>
      <c r="Q19" s="713"/>
    </row>
    <row r="20" spans="1:17" s="51" customFormat="1" ht="22.5" customHeight="1">
      <c r="A20" s="196" t="s">
        <v>54</v>
      </c>
      <c r="B20" s="689" t="s">
        <v>1433</v>
      </c>
      <c r="C20" s="712">
        <v>1</v>
      </c>
      <c r="D20" s="171">
        <v>6322</v>
      </c>
      <c r="E20" s="171">
        <v>937</v>
      </c>
      <c r="F20" s="171">
        <v>20</v>
      </c>
      <c r="G20" s="171">
        <v>10</v>
      </c>
      <c r="H20" s="690">
        <v>62</v>
      </c>
      <c r="I20" s="710" t="s">
        <v>1433</v>
      </c>
      <c r="J20" s="162">
        <v>2</v>
      </c>
      <c r="K20" s="162">
        <v>5728</v>
      </c>
      <c r="L20" s="162">
        <v>1631</v>
      </c>
      <c r="M20" s="175">
        <v>19</v>
      </c>
      <c r="N20" s="175">
        <v>20</v>
      </c>
      <c r="O20" s="695">
        <v>78</v>
      </c>
      <c r="P20" s="196" t="s">
        <v>996</v>
      </c>
      <c r="Q20" s="713"/>
    </row>
    <row r="21" spans="1:17" s="51" customFormat="1" ht="22.5" customHeight="1">
      <c r="A21" s="196" t="s">
        <v>55</v>
      </c>
      <c r="B21" s="689" t="s">
        <v>1433</v>
      </c>
      <c r="C21" s="712">
        <v>1</v>
      </c>
      <c r="D21" s="171">
        <v>6322</v>
      </c>
      <c r="E21" s="171">
        <v>937</v>
      </c>
      <c r="F21" s="171">
        <v>23</v>
      </c>
      <c r="G21" s="171">
        <v>7</v>
      </c>
      <c r="H21" s="690">
        <v>63</v>
      </c>
      <c r="I21" s="710" t="s">
        <v>1433</v>
      </c>
      <c r="J21" s="162">
        <v>2</v>
      </c>
      <c r="K21" s="162">
        <v>5728</v>
      </c>
      <c r="L21" s="162">
        <v>1631</v>
      </c>
      <c r="M21" s="175">
        <v>56</v>
      </c>
      <c r="N21" s="175">
        <v>12</v>
      </c>
      <c r="O21" s="695">
        <v>73</v>
      </c>
      <c r="P21" s="196" t="s">
        <v>998</v>
      </c>
      <c r="Q21" s="713"/>
    </row>
    <row r="22" spans="1:17" s="51" customFormat="1" ht="22.5" customHeight="1">
      <c r="A22" s="196" t="s">
        <v>56</v>
      </c>
      <c r="B22" s="689" t="s">
        <v>1433</v>
      </c>
      <c r="C22" s="712">
        <v>1</v>
      </c>
      <c r="D22" s="171">
        <v>6322</v>
      </c>
      <c r="E22" s="171">
        <v>937</v>
      </c>
      <c r="F22" s="171">
        <v>25</v>
      </c>
      <c r="G22" s="171">
        <v>10</v>
      </c>
      <c r="H22" s="690">
        <v>74</v>
      </c>
      <c r="I22" s="710" t="s">
        <v>1433</v>
      </c>
      <c r="J22" s="162">
        <v>2</v>
      </c>
      <c r="K22" s="162">
        <v>5728</v>
      </c>
      <c r="L22" s="162">
        <v>1631</v>
      </c>
      <c r="M22" s="175">
        <v>62</v>
      </c>
      <c r="N22" s="175">
        <v>19</v>
      </c>
      <c r="O22" s="695">
        <v>74</v>
      </c>
      <c r="P22" s="196" t="s">
        <v>1000</v>
      </c>
      <c r="Q22" s="713"/>
    </row>
    <row r="23" spans="1:17" s="51" customFormat="1" ht="22.5" customHeight="1">
      <c r="A23" s="196" t="s">
        <v>57</v>
      </c>
      <c r="B23" s="689" t="s">
        <v>1433</v>
      </c>
      <c r="C23" s="712">
        <v>1</v>
      </c>
      <c r="D23" s="171">
        <v>6322</v>
      </c>
      <c r="E23" s="171">
        <v>937</v>
      </c>
      <c r="F23" s="171">
        <v>26</v>
      </c>
      <c r="G23" s="171">
        <v>7</v>
      </c>
      <c r="H23" s="690">
        <v>74</v>
      </c>
      <c r="I23" s="710" t="s">
        <v>1433</v>
      </c>
      <c r="J23" s="162">
        <v>2</v>
      </c>
      <c r="K23" s="162">
        <v>5728</v>
      </c>
      <c r="L23" s="162">
        <v>1631</v>
      </c>
      <c r="M23" s="175">
        <v>58</v>
      </c>
      <c r="N23" s="175">
        <v>13</v>
      </c>
      <c r="O23" s="695">
        <v>71</v>
      </c>
      <c r="P23" s="196" t="s">
        <v>1002</v>
      </c>
      <c r="Q23" s="713"/>
    </row>
    <row r="24" spans="1:17" s="51" customFormat="1" ht="22.5" customHeight="1" thickBot="1">
      <c r="A24" s="213" t="s">
        <v>58</v>
      </c>
      <c r="B24" s="697" t="s">
        <v>1433</v>
      </c>
      <c r="C24" s="714">
        <v>1</v>
      </c>
      <c r="D24" s="715">
        <v>6322</v>
      </c>
      <c r="E24" s="715">
        <v>937</v>
      </c>
      <c r="F24" s="715">
        <v>24</v>
      </c>
      <c r="G24" s="715">
        <v>6</v>
      </c>
      <c r="H24" s="716">
        <v>66</v>
      </c>
      <c r="I24" s="717" t="s">
        <v>1433</v>
      </c>
      <c r="J24" s="699">
        <v>2</v>
      </c>
      <c r="K24" s="699">
        <v>5728</v>
      </c>
      <c r="L24" s="699">
        <v>1631</v>
      </c>
      <c r="M24" s="700">
        <v>60</v>
      </c>
      <c r="N24" s="700">
        <v>9</v>
      </c>
      <c r="O24" s="701">
        <v>69</v>
      </c>
      <c r="P24" s="213" t="s">
        <v>1004</v>
      </c>
      <c r="Q24" s="713"/>
    </row>
    <row r="25" spans="1:16" s="147" customFormat="1" ht="18" customHeight="1">
      <c r="A25" s="1187" t="s">
        <v>526</v>
      </c>
      <c r="B25" s="1188"/>
      <c r="C25" s="1188"/>
      <c r="D25" s="1188"/>
      <c r="E25" s="1188"/>
      <c r="F25" s="1188"/>
      <c r="G25" s="459" t="s">
        <v>527</v>
      </c>
      <c r="I25" s="459"/>
      <c r="J25" s="781"/>
      <c r="K25" s="781"/>
      <c r="L25" s="459"/>
      <c r="M25" s="781"/>
      <c r="N25" s="781"/>
      <c r="O25" s="781"/>
      <c r="P25" s="781"/>
    </row>
    <row r="26" s="147" customFormat="1" ht="18" customHeight="1">
      <c r="A26" s="147" t="s">
        <v>530</v>
      </c>
    </row>
    <row r="27" s="147" customFormat="1" ht="18" customHeight="1">
      <c r="A27" s="147" t="s">
        <v>531</v>
      </c>
    </row>
    <row r="28" spans="1:13" s="147" customFormat="1" ht="18" customHeight="1">
      <c r="A28" s="147" t="s">
        <v>532</v>
      </c>
      <c r="M28" s="783"/>
    </row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</sheetData>
  <sheetProtection/>
  <mergeCells count="10">
    <mergeCell ref="A25:F25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2" header="0.5118110236220472" footer="0.28"/>
  <pageSetup horizontalDpi="600" verticalDpi="600" orientation="landscape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Q31"/>
  <sheetViews>
    <sheetView zoomScalePageLayoutView="0" workbookViewId="0" topLeftCell="A1">
      <selection activeCell="C12" sqref="C12"/>
    </sheetView>
  </sheetViews>
  <sheetFormatPr defaultColWidth="8.88671875" defaultRowHeight="13.5"/>
  <cols>
    <col min="2" max="2" width="10.99609375" style="0" customWidth="1"/>
    <col min="3" max="15" width="10.10546875" style="0" customWidth="1"/>
    <col min="16" max="16" width="13.99609375" style="0" customWidth="1"/>
  </cols>
  <sheetData>
    <row r="1" spans="1:16" s="718" customFormat="1" ht="27.75" customHeight="1">
      <c r="A1" s="1201" t="s">
        <v>514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</row>
    <row r="2" spans="1:16" s="51" customFormat="1" ht="23.25" customHeight="1" thickBot="1">
      <c r="A2" s="51" t="s">
        <v>1235</v>
      </c>
      <c r="P2" s="561" t="s">
        <v>1236</v>
      </c>
    </row>
    <row r="3" spans="1:16" s="86" customFormat="1" ht="21" customHeight="1">
      <c r="A3" s="405"/>
      <c r="B3" s="1192" t="s">
        <v>483</v>
      </c>
      <c r="C3" s="1164" t="s">
        <v>515</v>
      </c>
      <c r="D3" s="1165"/>
      <c r="E3" s="1165"/>
      <c r="F3" s="1165" t="s">
        <v>59</v>
      </c>
      <c r="G3" s="1165"/>
      <c r="H3" s="1196"/>
      <c r="I3" s="1192" t="s">
        <v>483</v>
      </c>
      <c r="J3" s="1164" t="s">
        <v>516</v>
      </c>
      <c r="K3" s="1165"/>
      <c r="L3" s="1165"/>
      <c r="M3" s="1165" t="s">
        <v>60</v>
      </c>
      <c r="N3" s="1165"/>
      <c r="O3" s="1196"/>
      <c r="P3" s="405"/>
    </row>
    <row r="4" spans="1:16" s="51" customFormat="1" ht="24.75" customHeight="1">
      <c r="A4" s="97" t="s">
        <v>908</v>
      </c>
      <c r="B4" s="1193"/>
      <c r="C4" s="331" t="s">
        <v>491</v>
      </c>
      <c r="D4" s="331" t="s">
        <v>487</v>
      </c>
      <c r="E4" s="331" t="s">
        <v>511</v>
      </c>
      <c r="F4" s="331" t="s">
        <v>509</v>
      </c>
      <c r="G4" s="1200" t="s">
        <v>510</v>
      </c>
      <c r="H4" s="1199"/>
      <c r="I4" s="1193"/>
      <c r="J4" s="331" t="s">
        <v>491</v>
      </c>
      <c r="K4" s="331" t="s">
        <v>487</v>
      </c>
      <c r="L4" s="331" t="s">
        <v>511</v>
      </c>
      <c r="M4" s="331" t="s">
        <v>509</v>
      </c>
      <c r="N4" s="1200" t="s">
        <v>510</v>
      </c>
      <c r="O4" s="1199"/>
      <c r="P4" s="97" t="s">
        <v>899</v>
      </c>
    </row>
    <row r="5" spans="1:16" s="51" customFormat="1" ht="18.75" customHeight="1">
      <c r="A5" s="97"/>
      <c r="B5" s="1193"/>
      <c r="C5" s="101"/>
      <c r="D5" s="101"/>
      <c r="E5" s="101" t="s">
        <v>513</v>
      </c>
      <c r="F5" s="101" t="s">
        <v>512</v>
      </c>
      <c r="G5" s="101" t="s">
        <v>1298</v>
      </c>
      <c r="H5" s="503" t="s">
        <v>1299</v>
      </c>
      <c r="I5" s="1193"/>
      <c r="J5" s="101"/>
      <c r="K5" s="101"/>
      <c r="L5" s="101" t="s">
        <v>513</v>
      </c>
      <c r="M5" s="101" t="s">
        <v>512</v>
      </c>
      <c r="N5" s="101" t="s">
        <v>1298</v>
      </c>
      <c r="O5" s="503" t="s">
        <v>1299</v>
      </c>
      <c r="P5" s="97"/>
    </row>
    <row r="6" spans="1:16" s="51" customFormat="1" ht="18.75" customHeight="1">
      <c r="A6" s="97" t="s">
        <v>179</v>
      </c>
      <c r="B6" s="1193"/>
      <c r="C6" s="101" t="s">
        <v>1079</v>
      </c>
      <c r="D6" s="101" t="s">
        <v>1244</v>
      </c>
      <c r="E6" s="101"/>
      <c r="F6" s="101" t="s">
        <v>1079</v>
      </c>
      <c r="G6" s="97"/>
      <c r="H6" s="503"/>
      <c r="I6" s="1193"/>
      <c r="J6" s="101" t="s">
        <v>1079</v>
      </c>
      <c r="K6" s="101" t="s">
        <v>1244</v>
      </c>
      <c r="L6" s="101"/>
      <c r="M6" s="101" t="s">
        <v>1079</v>
      </c>
      <c r="N6" s="97"/>
      <c r="O6" s="503"/>
      <c r="P6" s="97" t="s">
        <v>955</v>
      </c>
    </row>
    <row r="7" spans="1:16" s="51" customFormat="1" ht="18.75" customHeight="1">
      <c r="A7" s="335"/>
      <c r="B7" s="1194"/>
      <c r="C7" s="386" t="s">
        <v>1245</v>
      </c>
      <c r="D7" s="102" t="s">
        <v>1240</v>
      </c>
      <c r="E7" s="102" t="s">
        <v>1241</v>
      </c>
      <c r="F7" s="102" t="s">
        <v>1242</v>
      </c>
      <c r="G7" s="102" t="s">
        <v>1082</v>
      </c>
      <c r="H7" s="531" t="s">
        <v>1083</v>
      </c>
      <c r="I7" s="1194"/>
      <c r="J7" s="386" t="s">
        <v>1245</v>
      </c>
      <c r="K7" s="102" t="s">
        <v>1240</v>
      </c>
      <c r="L7" s="102" t="s">
        <v>1241</v>
      </c>
      <c r="M7" s="102" t="s">
        <v>1242</v>
      </c>
      <c r="N7" s="102" t="s">
        <v>1082</v>
      </c>
      <c r="O7" s="531" t="s">
        <v>1083</v>
      </c>
      <c r="P7" s="335"/>
    </row>
    <row r="8" spans="1:16" s="688" customFormat="1" ht="22.5" customHeight="1">
      <c r="A8" s="178" t="s">
        <v>1516</v>
      </c>
      <c r="B8" s="719"/>
      <c r="C8" s="720"/>
      <c r="D8" s="721"/>
      <c r="E8" s="721"/>
      <c r="F8" s="722"/>
      <c r="G8" s="722"/>
      <c r="H8" s="723"/>
      <c r="I8" s="724"/>
      <c r="J8" s="725"/>
      <c r="K8" s="726"/>
      <c r="L8" s="726"/>
      <c r="M8" s="727"/>
      <c r="N8" s="727"/>
      <c r="O8" s="728"/>
      <c r="P8" s="704" t="s">
        <v>1516</v>
      </c>
    </row>
    <row r="9" spans="1:16" s="688" customFormat="1" ht="22.5" customHeight="1">
      <c r="A9" s="178" t="s">
        <v>1517</v>
      </c>
      <c r="B9" s="729"/>
      <c r="C9" s="730"/>
      <c r="D9" s="731"/>
      <c r="E9" s="731"/>
      <c r="F9" s="732"/>
      <c r="G9" s="732"/>
      <c r="H9" s="733"/>
      <c r="I9" s="734"/>
      <c r="J9" s="735"/>
      <c r="K9" s="736"/>
      <c r="L9" s="736"/>
      <c r="M9" s="737"/>
      <c r="N9" s="737"/>
      <c r="O9" s="738"/>
      <c r="P9" s="704" t="s">
        <v>1517</v>
      </c>
    </row>
    <row r="10" spans="1:17" s="688" customFormat="1" ht="22.5" customHeight="1">
      <c r="A10" s="160" t="s">
        <v>942</v>
      </c>
      <c r="B10" s="689" t="s">
        <v>1433</v>
      </c>
      <c r="C10" s="654">
        <v>1</v>
      </c>
      <c r="D10" s="162">
        <v>2071</v>
      </c>
      <c r="E10" s="162">
        <v>564</v>
      </c>
      <c r="F10" s="171">
        <v>612</v>
      </c>
      <c r="G10" s="171">
        <v>258</v>
      </c>
      <c r="H10" s="690">
        <v>37</v>
      </c>
      <c r="I10" s="734"/>
      <c r="J10" s="735"/>
      <c r="K10" s="736"/>
      <c r="L10" s="736"/>
      <c r="M10" s="737"/>
      <c r="N10" s="737"/>
      <c r="O10" s="738"/>
      <c r="P10" s="275" t="s">
        <v>942</v>
      </c>
      <c r="Q10" s="86"/>
    </row>
    <row r="11" spans="1:17" s="688" customFormat="1" ht="22.5" customHeight="1">
      <c r="A11" s="160" t="s">
        <v>163</v>
      </c>
      <c r="B11" s="689" t="s">
        <v>496</v>
      </c>
      <c r="C11" s="654">
        <v>2</v>
      </c>
      <c r="D11" s="162">
        <v>6670</v>
      </c>
      <c r="E11" s="162">
        <v>1369</v>
      </c>
      <c r="F11" s="171">
        <v>1466</v>
      </c>
      <c r="G11" s="171">
        <v>579</v>
      </c>
      <c r="H11" s="690">
        <v>0</v>
      </c>
      <c r="I11" s="710" t="s">
        <v>496</v>
      </c>
      <c r="J11" s="654">
        <v>1</v>
      </c>
      <c r="K11" s="162">
        <v>8596</v>
      </c>
      <c r="L11" s="162">
        <v>900</v>
      </c>
      <c r="M11" s="171">
        <v>196</v>
      </c>
      <c r="N11" s="171">
        <v>28.5</v>
      </c>
      <c r="O11" s="690">
        <v>124</v>
      </c>
      <c r="P11" s="275" t="s">
        <v>163</v>
      </c>
      <c r="Q11" s="86"/>
    </row>
    <row r="12" spans="1:17" s="739" customFormat="1" ht="22.5" customHeight="1">
      <c r="A12" s="164" t="s">
        <v>207</v>
      </c>
      <c r="B12" s="689" t="s">
        <v>539</v>
      </c>
      <c r="C12" s="691">
        <v>1</v>
      </c>
      <c r="D12" s="166">
        <v>4114</v>
      </c>
      <c r="E12" s="166">
        <v>825</v>
      </c>
      <c r="F12" s="174">
        <v>1018</v>
      </c>
      <c r="G12" s="174">
        <v>436</v>
      </c>
      <c r="H12" s="693">
        <v>0</v>
      </c>
      <c r="I12" s="710" t="s">
        <v>496</v>
      </c>
      <c r="J12" s="691">
        <v>0</v>
      </c>
      <c r="K12" s="166">
        <v>0</v>
      </c>
      <c r="L12" s="166">
        <v>0</v>
      </c>
      <c r="M12" s="174">
        <v>0</v>
      </c>
      <c r="N12" s="174">
        <v>0</v>
      </c>
      <c r="O12" s="693">
        <v>0</v>
      </c>
      <c r="P12" s="565" t="s">
        <v>207</v>
      </c>
      <c r="Q12" s="694"/>
    </row>
    <row r="13" spans="1:16" s="51" customFormat="1" ht="22.5" customHeight="1">
      <c r="A13" s="88" t="s">
        <v>981</v>
      </c>
      <c r="B13" s="689" t="s">
        <v>1433</v>
      </c>
      <c r="C13" s="654">
        <v>2</v>
      </c>
      <c r="D13" s="162">
        <v>6670</v>
      </c>
      <c r="E13" s="162">
        <v>1369</v>
      </c>
      <c r="F13" s="162">
        <v>136</v>
      </c>
      <c r="G13" s="162">
        <v>47</v>
      </c>
      <c r="H13" s="696">
        <v>0</v>
      </c>
      <c r="I13" s="689" t="s">
        <v>1433</v>
      </c>
      <c r="J13" s="654">
        <v>0</v>
      </c>
      <c r="K13" s="162">
        <v>0</v>
      </c>
      <c r="L13" s="162">
        <v>0</v>
      </c>
      <c r="M13" s="171">
        <v>0</v>
      </c>
      <c r="N13" s="171">
        <v>0</v>
      </c>
      <c r="O13" s="696">
        <v>0</v>
      </c>
      <c r="P13" s="97" t="s">
        <v>982</v>
      </c>
    </row>
    <row r="14" spans="1:16" s="51" customFormat="1" ht="22.5" customHeight="1">
      <c r="A14" s="88" t="s">
        <v>983</v>
      </c>
      <c r="B14" s="689" t="s">
        <v>1433</v>
      </c>
      <c r="C14" s="654">
        <v>2</v>
      </c>
      <c r="D14" s="162">
        <v>6670</v>
      </c>
      <c r="E14" s="162">
        <v>1369</v>
      </c>
      <c r="F14" s="162">
        <v>26</v>
      </c>
      <c r="G14" s="162">
        <v>27</v>
      </c>
      <c r="H14" s="696">
        <v>0</v>
      </c>
      <c r="I14" s="740"/>
      <c r="J14" s="735"/>
      <c r="K14" s="736"/>
      <c r="L14" s="736"/>
      <c r="M14" s="737"/>
      <c r="N14" s="737"/>
      <c r="O14" s="741"/>
      <c r="P14" s="97" t="s">
        <v>984</v>
      </c>
    </row>
    <row r="15" spans="1:16" s="51" customFormat="1" ht="22.5" customHeight="1">
      <c r="A15" s="88" t="s">
        <v>985</v>
      </c>
      <c r="B15" s="689" t="s">
        <v>1433</v>
      </c>
      <c r="C15" s="654">
        <v>2</v>
      </c>
      <c r="D15" s="162">
        <v>6185</v>
      </c>
      <c r="E15" s="162">
        <v>1389</v>
      </c>
      <c r="F15" s="162">
        <v>74</v>
      </c>
      <c r="G15" s="162">
        <v>28</v>
      </c>
      <c r="H15" s="696">
        <v>0</v>
      </c>
      <c r="I15" s="740"/>
      <c r="J15" s="735"/>
      <c r="K15" s="736"/>
      <c r="L15" s="736"/>
      <c r="M15" s="736"/>
      <c r="N15" s="736"/>
      <c r="O15" s="741"/>
      <c r="P15" s="97" t="s">
        <v>986</v>
      </c>
    </row>
    <row r="16" spans="1:16" s="51" customFormat="1" ht="22.5" customHeight="1">
      <c r="A16" s="88" t="s">
        <v>987</v>
      </c>
      <c r="B16" s="689" t="s">
        <v>1433</v>
      </c>
      <c r="C16" s="654">
        <v>2</v>
      </c>
      <c r="D16" s="162">
        <v>6185</v>
      </c>
      <c r="E16" s="162">
        <v>1389</v>
      </c>
      <c r="F16" s="162">
        <v>108</v>
      </c>
      <c r="G16" s="162">
        <v>45</v>
      </c>
      <c r="H16" s="696">
        <v>0</v>
      </c>
      <c r="I16" s="740"/>
      <c r="J16" s="735"/>
      <c r="K16" s="736"/>
      <c r="L16" s="736"/>
      <c r="M16" s="736"/>
      <c r="N16" s="736"/>
      <c r="O16" s="741"/>
      <c r="P16" s="97" t="s">
        <v>988</v>
      </c>
    </row>
    <row r="17" spans="1:16" s="51" customFormat="1" ht="22.5" customHeight="1">
      <c r="A17" s="88" t="s">
        <v>989</v>
      </c>
      <c r="B17" s="689" t="s">
        <v>1433</v>
      </c>
      <c r="C17" s="654">
        <v>1</v>
      </c>
      <c r="D17" s="162">
        <v>4114</v>
      </c>
      <c r="E17" s="162">
        <v>825</v>
      </c>
      <c r="F17" s="162">
        <v>114</v>
      </c>
      <c r="G17" s="162">
        <v>54</v>
      </c>
      <c r="H17" s="696">
        <v>0</v>
      </c>
      <c r="I17" s="740"/>
      <c r="J17" s="735"/>
      <c r="K17" s="736"/>
      <c r="L17" s="736"/>
      <c r="M17" s="736"/>
      <c r="N17" s="736"/>
      <c r="O17" s="741"/>
      <c r="P17" s="97" t="s">
        <v>990</v>
      </c>
    </row>
    <row r="18" spans="1:16" s="51" customFormat="1" ht="22.5" customHeight="1">
      <c r="A18" s="88" t="s">
        <v>991</v>
      </c>
      <c r="B18" s="689" t="s">
        <v>1433</v>
      </c>
      <c r="C18" s="654">
        <v>1</v>
      </c>
      <c r="D18" s="162">
        <v>4114</v>
      </c>
      <c r="E18" s="162">
        <v>825</v>
      </c>
      <c r="F18" s="162">
        <v>86</v>
      </c>
      <c r="G18" s="162">
        <v>35</v>
      </c>
      <c r="H18" s="696">
        <v>0</v>
      </c>
      <c r="I18" s="740"/>
      <c r="J18" s="735"/>
      <c r="K18" s="736"/>
      <c r="L18" s="736"/>
      <c r="M18" s="736"/>
      <c r="N18" s="736"/>
      <c r="O18" s="742"/>
      <c r="P18" s="97" t="s">
        <v>992</v>
      </c>
    </row>
    <row r="19" spans="1:16" s="51" customFormat="1" ht="22.5" customHeight="1">
      <c r="A19" s="88" t="s">
        <v>993</v>
      </c>
      <c r="B19" s="689" t="s">
        <v>1433</v>
      </c>
      <c r="C19" s="654">
        <v>1</v>
      </c>
      <c r="D19" s="162">
        <v>4114</v>
      </c>
      <c r="E19" s="162">
        <v>825</v>
      </c>
      <c r="F19" s="162">
        <v>70</v>
      </c>
      <c r="G19" s="162">
        <v>33</v>
      </c>
      <c r="H19" s="696">
        <v>0</v>
      </c>
      <c r="I19" s="740"/>
      <c r="J19" s="735"/>
      <c r="K19" s="736"/>
      <c r="L19" s="736"/>
      <c r="M19" s="736"/>
      <c r="N19" s="736"/>
      <c r="O19" s="742"/>
      <c r="P19" s="97" t="s">
        <v>994</v>
      </c>
    </row>
    <row r="20" spans="1:16" s="51" customFormat="1" ht="22.5" customHeight="1">
      <c r="A20" s="88" t="s">
        <v>995</v>
      </c>
      <c r="B20" s="689" t="s">
        <v>1433</v>
      </c>
      <c r="C20" s="654">
        <v>1</v>
      </c>
      <c r="D20" s="162">
        <v>4114</v>
      </c>
      <c r="E20" s="162">
        <v>825</v>
      </c>
      <c r="F20" s="162">
        <v>88</v>
      </c>
      <c r="G20" s="162">
        <v>49</v>
      </c>
      <c r="H20" s="696">
        <v>0</v>
      </c>
      <c r="I20" s="740"/>
      <c r="J20" s="735"/>
      <c r="K20" s="736"/>
      <c r="L20" s="736"/>
      <c r="M20" s="736"/>
      <c r="N20" s="736"/>
      <c r="O20" s="742"/>
      <c r="P20" s="97" t="s">
        <v>996</v>
      </c>
    </row>
    <row r="21" spans="1:16" s="51" customFormat="1" ht="22.5" customHeight="1">
      <c r="A21" s="88" t="s">
        <v>997</v>
      </c>
      <c r="B21" s="689" t="s">
        <v>1433</v>
      </c>
      <c r="C21" s="654">
        <v>1</v>
      </c>
      <c r="D21" s="162">
        <v>4114</v>
      </c>
      <c r="E21" s="162">
        <v>825</v>
      </c>
      <c r="F21" s="162">
        <v>64</v>
      </c>
      <c r="G21" s="162">
        <v>22</v>
      </c>
      <c r="H21" s="696">
        <v>0</v>
      </c>
      <c r="I21" s="740"/>
      <c r="J21" s="735"/>
      <c r="K21" s="736"/>
      <c r="L21" s="736"/>
      <c r="M21" s="736"/>
      <c r="N21" s="736"/>
      <c r="O21" s="742"/>
      <c r="P21" s="97" t="s">
        <v>998</v>
      </c>
    </row>
    <row r="22" spans="1:16" s="51" customFormat="1" ht="22.5" customHeight="1">
      <c r="A22" s="88" t="s">
        <v>999</v>
      </c>
      <c r="B22" s="689" t="s">
        <v>1433</v>
      </c>
      <c r="C22" s="654">
        <v>1</v>
      </c>
      <c r="D22" s="162">
        <v>4114</v>
      </c>
      <c r="E22" s="162">
        <v>825</v>
      </c>
      <c r="F22" s="162">
        <v>116</v>
      </c>
      <c r="G22" s="162">
        <v>49</v>
      </c>
      <c r="H22" s="696">
        <v>0</v>
      </c>
      <c r="I22" s="740"/>
      <c r="J22" s="735"/>
      <c r="K22" s="736"/>
      <c r="L22" s="736"/>
      <c r="M22" s="736"/>
      <c r="N22" s="736"/>
      <c r="O22" s="742"/>
      <c r="P22" s="97" t="s">
        <v>1000</v>
      </c>
    </row>
    <row r="23" spans="1:16" s="51" customFormat="1" ht="22.5" customHeight="1">
      <c r="A23" s="88" t="s">
        <v>1001</v>
      </c>
      <c r="B23" s="689" t="s">
        <v>1433</v>
      </c>
      <c r="C23" s="654">
        <v>1</v>
      </c>
      <c r="D23" s="162">
        <v>4114</v>
      </c>
      <c r="E23" s="162">
        <v>825</v>
      </c>
      <c r="F23" s="162">
        <v>62</v>
      </c>
      <c r="G23" s="162">
        <v>26</v>
      </c>
      <c r="H23" s="696">
        <v>0</v>
      </c>
      <c r="I23" s="740"/>
      <c r="J23" s="735"/>
      <c r="K23" s="736"/>
      <c r="L23" s="736"/>
      <c r="M23" s="736"/>
      <c r="N23" s="736"/>
      <c r="O23" s="742"/>
      <c r="P23" s="97" t="s">
        <v>1002</v>
      </c>
    </row>
    <row r="24" spans="1:16" s="51" customFormat="1" ht="22.5" customHeight="1" thickBot="1">
      <c r="A24" s="93" t="s">
        <v>1003</v>
      </c>
      <c r="B24" s="697" t="s">
        <v>1433</v>
      </c>
      <c r="C24" s="698">
        <v>1</v>
      </c>
      <c r="D24" s="699">
        <v>4114</v>
      </c>
      <c r="E24" s="699">
        <v>825</v>
      </c>
      <c r="F24" s="699">
        <v>74</v>
      </c>
      <c r="G24" s="699">
        <v>21</v>
      </c>
      <c r="H24" s="702">
        <v>0</v>
      </c>
      <c r="I24" s="743"/>
      <c r="J24" s="744"/>
      <c r="K24" s="745"/>
      <c r="L24" s="745"/>
      <c r="M24" s="745"/>
      <c r="N24" s="745"/>
      <c r="O24" s="746"/>
      <c r="P24" s="99" t="s">
        <v>1004</v>
      </c>
    </row>
    <row r="25" spans="1:16" s="147" customFormat="1" ht="18" customHeight="1">
      <c r="A25" s="1187" t="s">
        <v>526</v>
      </c>
      <c r="B25" s="1188"/>
      <c r="C25" s="1188"/>
      <c r="D25" s="1188"/>
      <c r="E25" s="1188"/>
      <c r="F25" s="1188"/>
      <c r="G25" s="459" t="s">
        <v>527</v>
      </c>
      <c r="I25" s="459"/>
      <c r="J25" s="781"/>
      <c r="K25" s="781"/>
      <c r="L25" s="459"/>
      <c r="M25" s="781"/>
      <c r="N25" s="781"/>
      <c r="O25" s="781"/>
      <c r="P25" s="781"/>
    </row>
    <row r="26" spans="1:4" s="785" customFormat="1" ht="18" customHeight="1">
      <c r="A26" s="1203" t="s">
        <v>533</v>
      </c>
      <c r="B26" s="1203"/>
      <c r="C26" s="1203"/>
      <c r="D26" s="1203"/>
    </row>
    <row r="27" spans="1:9" s="785" customFormat="1" ht="18" customHeight="1">
      <c r="A27" s="1202" t="s">
        <v>534</v>
      </c>
      <c r="B27" s="1202"/>
      <c r="C27" s="1202"/>
      <c r="D27" s="1202"/>
      <c r="E27" s="1202"/>
      <c r="F27" s="1202"/>
      <c r="G27" s="1202"/>
      <c r="H27" s="1202"/>
      <c r="I27" s="1202"/>
    </row>
    <row r="28" spans="1:6" s="785" customFormat="1" ht="18" customHeight="1">
      <c r="A28" s="1203" t="s">
        <v>535</v>
      </c>
      <c r="B28" s="1203"/>
      <c r="C28" s="1203"/>
      <c r="D28" s="1203"/>
      <c r="E28" s="1203"/>
      <c r="F28" s="1203"/>
    </row>
    <row r="29" spans="1:4" s="785" customFormat="1" ht="18" customHeight="1">
      <c r="A29" s="1202" t="s">
        <v>536</v>
      </c>
      <c r="B29" s="1202"/>
      <c r="C29" s="1202"/>
      <c r="D29" s="1202"/>
    </row>
    <row r="30" spans="1:4" s="785" customFormat="1" ht="18" customHeight="1">
      <c r="A30" s="1202" t="s">
        <v>537</v>
      </c>
      <c r="B30" s="1202"/>
      <c r="C30" s="1202"/>
      <c r="D30" s="1202"/>
    </row>
    <row r="31" spans="1:13" s="147" customFormat="1" ht="18" customHeight="1">
      <c r="A31" s="147" t="s">
        <v>538</v>
      </c>
      <c r="M31" s="783"/>
    </row>
    <row r="32" s="387" customFormat="1" ht="12.75"/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  <row r="63" s="485" customFormat="1" ht="13.5"/>
    <row r="64" s="485" customFormat="1" ht="13.5"/>
    <row r="65" s="485" customFormat="1" ht="13.5"/>
    <row r="66" s="485" customFormat="1" ht="13.5"/>
    <row r="67" s="485" customFormat="1" ht="13.5"/>
    <row r="68" s="485" customFormat="1" ht="13.5"/>
    <row r="69" s="485" customFormat="1" ht="13.5"/>
    <row r="70" s="485" customFormat="1" ht="13.5"/>
    <row r="71" s="485" customFormat="1" ht="13.5"/>
    <row r="72" s="485" customFormat="1" ht="13.5"/>
    <row r="73" s="485" customFormat="1" ht="13.5"/>
    <row r="74" s="485" customFormat="1" ht="13.5"/>
    <row r="75" s="485" customFormat="1" ht="13.5"/>
    <row r="76" s="485" customFormat="1" ht="13.5"/>
    <row r="77" s="485" customFormat="1" ht="13.5"/>
    <row r="78" s="485" customFormat="1" ht="13.5"/>
    <row r="79" s="485" customFormat="1" ht="13.5"/>
    <row r="80" s="485" customFormat="1" ht="13.5"/>
    <row r="81" s="485" customFormat="1" ht="13.5"/>
    <row r="82" s="485" customFormat="1" ht="13.5"/>
    <row r="83" s="485" customFormat="1" ht="13.5"/>
    <row r="84" s="485" customFormat="1" ht="13.5"/>
    <row r="85" s="485" customFormat="1" ht="13.5"/>
    <row r="86" s="485" customFormat="1" ht="13.5"/>
    <row r="87" s="485" customFormat="1" ht="13.5"/>
    <row r="88" s="485" customFormat="1" ht="13.5"/>
    <row r="89" s="485" customFormat="1" ht="13.5"/>
    <row r="90" s="485" customFormat="1" ht="13.5"/>
    <row r="91" s="485" customFormat="1" ht="13.5"/>
    <row r="92" s="485" customFormat="1" ht="13.5"/>
    <row r="93" s="485" customFormat="1" ht="13.5"/>
    <row r="94" s="485" customFormat="1" ht="13.5"/>
    <row r="95" s="485" customFormat="1" ht="13.5"/>
    <row r="96" s="485" customFormat="1" ht="13.5"/>
    <row r="97" s="485" customFormat="1" ht="13.5"/>
    <row r="98" s="485" customFormat="1" ht="13.5"/>
    <row r="99" s="485" customFormat="1" ht="13.5"/>
    <row r="100" s="485" customFormat="1" ht="13.5"/>
    <row r="101" s="485" customFormat="1" ht="13.5"/>
    <row r="102" s="485" customFormat="1" ht="13.5"/>
    <row r="103" s="485" customFormat="1" ht="13.5"/>
    <row r="104" s="485" customFormat="1" ht="13.5"/>
    <row r="105" s="485" customFormat="1" ht="13.5"/>
    <row r="106" s="485" customFormat="1" ht="13.5"/>
    <row r="107" s="485" customFormat="1" ht="13.5"/>
    <row r="108" s="485" customFormat="1" ht="13.5"/>
    <row r="109" s="485" customFormat="1" ht="13.5"/>
    <row r="110" s="485" customFormat="1" ht="13.5"/>
    <row r="111" s="485" customFormat="1" ht="13.5"/>
    <row r="112" s="485" customFormat="1" ht="13.5"/>
    <row r="113" s="485" customFormat="1" ht="13.5"/>
    <row r="114" s="485" customFormat="1" ht="13.5"/>
    <row r="115" s="485" customFormat="1" ht="13.5"/>
    <row r="116" s="485" customFormat="1" ht="13.5"/>
    <row r="117" s="485" customFormat="1" ht="13.5"/>
    <row r="118" s="485" customFormat="1" ht="13.5"/>
    <row r="119" s="485" customFormat="1" ht="13.5"/>
    <row r="120" s="485" customFormat="1" ht="13.5"/>
    <row r="121" s="485" customFormat="1" ht="13.5"/>
    <row r="122" s="485" customFormat="1" ht="13.5"/>
    <row r="123" s="485" customFormat="1" ht="13.5"/>
    <row r="124" s="485" customFormat="1" ht="13.5"/>
    <row r="125" s="485" customFormat="1" ht="13.5"/>
    <row r="126" s="485" customFormat="1" ht="13.5"/>
    <row r="127" s="485" customFormat="1" ht="13.5"/>
    <row r="128" s="485" customFormat="1" ht="13.5"/>
    <row r="129" s="485" customFormat="1" ht="13.5"/>
    <row r="130" s="485" customFormat="1" ht="13.5"/>
    <row r="131" s="485" customFormat="1" ht="13.5"/>
    <row r="132" s="485" customFormat="1" ht="13.5"/>
    <row r="133" s="485" customFormat="1" ht="13.5"/>
    <row r="134" s="485" customFormat="1" ht="13.5"/>
    <row r="135" s="485" customFormat="1" ht="13.5"/>
    <row r="136" s="485" customFormat="1" ht="13.5"/>
    <row r="137" s="485" customFormat="1" ht="13.5"/>
    <row r="138" s="485" customFormat="1" ht="13.5"/>
    <row r="139" s="485" customFormat="1" ht="13.5"/>
    <row r="140" s="485" customFormat="1" ht="13.5"/>
    <row r="141" s="485" customFormat="1" ht="13.5"/>
    <row r="142" s="485" customFormat="1" ht="13.5"/>
    <row r="143" s="485" customFormat="1" ht="13.5"/>
    <row r="144" s="485" customFormat="1" ht="13.5"/>
    <row r="145" s="485" customFormat="1" ht="13.5"/>
    <row r="146" s="485" customFormat="1" ht="13.5"/>
    <row r="147" s="485" customFormat="1" ht="13.5"/>
    <row r="148" s="485" customFormat="1" ht="13.5"/>
    <row r="149" s="485" customFormat="1" ht="13.5"/>
    <row r="150" s="485" customFormat="1" ht="13.5"/>
    <row r="151" s="485" customFormat="1" ht="13.5"/>
    <row r="152" s="485" customFormat="1" ht="13.5"/>
    <row r="153" s="485" customFormat="1" ht="13.5"/>
    <row r="154" s="485" customFormat="1" ht="13.5"/>
    <row r="155" s="485" customFormat="1" ht="13.5"/>
    <row r="156" s="485" customFormat="1" ht="13.5"/>
    <row r="157" s="485" customFormat="1" ht="13.5"/>
    <row r="158" s="485" customFormat="1" ht="13.5"/>
    <row r="159" s="485" customFormat="1" ht="13.5"/>
    <row r="160" s="485" customFormat="1" ht="13.5"/>
    <row r="161" s="485" customFormat="1" ht="13.5"/>
    <row r="162" s="485" customFormat="1" ht="13.5"/>
    <row r="163" s="485" customFormat="1" ht="13.5"/>
    <row r="164" s="485" customFormat="1" ht="13.5"/>
    <row r="165" s="485" customFormat="1" ht="13.5"/>
    <row r="166" s="485" customFormat="1" ht="13.5"/>
    <row r="167" s="485" customFormat="1" ht="13.5"/>
    <row r="168" s="485" customFormat="1" ht="13.5"/>
    <row r="169" s="485" customFormat="1" ht="13.5"/>
    <row r="170" s="485" customFormat="1" ht="13.5"/>
    <row r="171" s="485" customFormat="1" ht="13.5"/>
    <row r="172" s="485" customFormat="1" ht="13.5"/>
    <row r="173" s="485" customFormat="1" ht="13.5"/>
    <row r="174" s="485" customFormat="1" ht="13.5"/>
    <row r="175" s="485" customFormat="1" ht="13.5"/>
    <row r="176" s="485" customFormat="1" ht="13.5"/>
    <row r="177" s="485" customFormat="1" ht="13.5"/>
    <row r="178" s="485" customFormat="1" ht="13.5"/>
    <row r="179" s="485" customFormat="1" ht="13.5"/>
    <row r="180" s="485" customFormat="1" ht="13.5"/>
    <row r="181" s="485" customFormat="1" ht="13.5"/>
    <row r="182" s="485" customFormat="1" ht="13.5"/>
    <row r="183" s="485" customFormat="1" ht="13.5"/>
    <row r="184" s="485" customFormat="1" ht="13.5"/>
    <row r="185" s="485" customFormat="1" ht="13.5"/>
    <row r="186" s="485" customFormat="1" ht="13.5"/>
    <row r="187" s="485" customFormat="1" ht="13.5"/>
    <row r="188" s="485" customFormat="1" ht="13.5"/>
    <row r="189" s="485" customFormat="1" ht="13.5"/>
    <row r="190" s="485" customFormat="1" ht="13.5"/>
    <row r="191" s="485" customFormat="1" ht="13.5"/>
    <row r="192" s="485" customFormat="1" ht="13.5"/>
    <row r="193" s="485" customFormat="1" ht="13.5"/>
    <row r="194" s="485" customFormat="1" ht="13.5"/>
    <row r="195" s="485" customFormat="1" ht="13.5"/>
    <row r="196" s="485" customFormat="1" ht="13.5"/>
    <row r="197" s="485" customFormat="1" ht="13.5"/>
    <row r="198" s="485" customFormat="1" ht="13.5"/>
    <row r="199" s="485" customFormat="1" ht="13.5"/>
    <row r="200" s="485" customFormat="1" ht="13.5"/>
    <row r="201" s="485" customFormat="1" ht="13.5"/>
    <row r="202" s="485" customFormat="1" ht="13.5"/>
    <row r="203" s="485" customFormat="1" ht="13.5"/>
    <row r="204" s="485" customFormat="1" ht="13.5"/>
    <row r="205" s="485" customFormat="1" ht="13.5"/>
    <row r="206" s="485" customFormat="1" ht="13.5"/>
    <row r="207" s="485" customFormat="1" ht="13.5"/>
    <row r="208" s="485" customFormat="1" ht="13.5"/>
    <row r="209" s="485" customFormat="1" ht="13.5"/>
    <row r="210" s="485" customFormat="1" ht="13.5"/>
    <row r="211" s="485" customFormat="1" ht="13.5"/>
    <row r="212" s="485" customFormat="1" ht="13.5"/>
    <row r="213" s="485" customFormat="1" ht="13.5"/>
    <row r="214" s="485" customFormat="1" ht="13.5"/>
    <row r="215" s="485" customFormat="1" ht="13.5"/>
    <row r="216" s="485" customFormat="1" ht="13.5"/>
    <row r="217" s="485" customFormat="1" ht="13.5"/>
    <row r="218" s="485" customFormat="1" ht="13.5"/>
    <row r="219" s="485" customFormat="1" ht="13.5"/>
    <row r="220" s="485" customFormat="1" ht="13.5"/>
  </sheetData>
  <sheetProtection/>
  <mergeCells count="15">
    <mergeCell ref="A30:D30"/>
    <mergeCell ref="A25:F25"/>
    <mergeCell ref="A26:D26"/>
    <mergeCell ref="A27:I27"/>
    <mergeCell ref="A28:F28"/>
    <mergeCell ref="A29:D29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Q32"/>
  <sheetViews>
    <sheetView zoomScalePageLayoutView="0" workbookViewId="0" topLeftCell="A4">
      <selection activeCell="L30" sqref="L30"/>
    </sheetView>
  </sheetViews>
  <sheetFormatPr defaultColWidth="8.88671875" defaultRowHeight="13.5"/>
  <cols>
    <col min="2" max="2" width="10.99609375" style="0" customWidth="1"/>
    <col min="3" max="15" width="10.10546875" style="0" customWidth="1"/>
    <col min="16" max="16" width="13.3359375" style="0" customWidth="1"/>
    <col min="17" max="19" width="8.88671875" style="485" customWidth="1"/>
  </cols>
  <sheetData>
    <row r="1" spans="1:16" s="718" customFormat="1" ht="29.25" customHeight="1">
      <c r="A1" s="1201" t="s">
        <v>514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</row>
    <row r="2" spans="1:16" s="51" customFormat="1" ht="23.25" customHeight="1" thickBot="1">
      <c r="A2" s="51" t="s">
        <v>1235</v>
      </c>
      <c r="P2" s="561" t="s">
        <v>1236</v>
      </c>
    </row>
    <row r="3" spans="1:16" s="86" customFormat="1" ht="21" customHeight="1">
      <c r="A3" s="405"/>
      <c r="B3" s="1192" t="s">
        <v>483</v>
      </c>
      <c r="C3" s="1164" t="s">
        <v>517</v>
      </c>
      <c r="D3" s="1165"/>
      <c r="E3" s="1165"/>
      <c r="F3" s="1165" t="s">
        <v>518</v>
      </c>
      <c r="G3" s="1165"/>
      <c r="H3" s="1196"/>
      <c r="I3" s="1192" t="s">
        <v>483</v>
      </c>
      <c r="J3" s="1164" t="s">
        <v>519</v>
      </c>
      <c r="K3" s="1165"/>
      <c r="L3" s="1165"/>
      <c r="M3" s="1165" t="s">
        <v>520</v>
      </c>
      <c r="N3" s="1165"/>
      <c r="O3" s="1196"/>
      <c r="P3" s="405"/>
    </row>
    <row r="4" spans="1:16" s="51" customFormat="1" ht="24.75" customHeight="1">
      <c r="A4" s="97" t="s">
        <v>908</v>
      </c>
      <c r="B4" s="1193"/>
      <c r="C4" s="331" t="s">
        <v>491</v>
      </c>
      <c r="D4" s="331" t="s">
        <v>487</v>
      </c>
      <c r="E4" s="331" t="s">
        <v>511</v>
      </c>
      <c r="F4" s="331" t="s">
        <v>509</v>
      </c>
      <c r="G4" s="1200" t="s">
        <v>510</v>
      </c>
      <c r="H4" s="1199"/>
      <c r="I4" s="1193"/>
      <c r="J4" s="331" t="s">
        <v>491</v>
      </c>
      <c r="K4" s="331" t="s">
        <v>487</v>
      </c>
      <c r="L4" s="331" t="s">
        <v>511</v>
      </c>
      <c r="M4" s="331" t="s">
        <v>509</v>
      </c>
      <c r="N4" s="1200" t="s">
        <v>510</v>
      </c>
      <c r="O4" s="1199"/>
      <c r="P4" s="97" t="s">
        <v>899</v>
      </c>
    </row>
    <row r="5" spans="1:16" s="51" customFormat="1" ht="18.75" customHeight="1">
      <c r="A5" s="97"/>
      <c r="B5" s="1193"/>
      <c r="C5" s="101"/>
      <c r="D5" s="101"/>
      <c r="E5" s="101" t="s">
        <v>513</v>
      </c>
      <c r="F5" s="101" t="s">
        <v>512</v>
      </c>
      <c r="G5" s="101" t="s">
        <v>1298</v>
      </c>
      <c r="H5" s="503" t="s">
        <v>1299</v>
      </c>
      <c r="I5" s="1193"/>
      <c r="J5" s="101"/>
      <c r="K5" s="101"/>
      <c r="L5" s="101" t="s">
        <v>513</v>
      </c>
      <c r="M5" s="101" t="s">
        <v>512</v>
      </c>
      <c r="N5" s="101" t="s">
        <v>1298</v>
      </c>
      <c r="O5" s="503" t="s">
        <v>1299</v>
      </c>
      <c r="P5" s="97"/>
    </row>
    <row r="6" spans="1:16" s="51" customFormat="1" ht="18.75" customHeight="1">
      <c r="A6" s="97" t="s">
        <v>179</v>
      </c>
      <c r="B6" s="1193"/>
      <c r="C6" s="101" t="s">
        <v>1079</v>
      </c>
      <c r="D6" s="101" t="s">
        <v>1244</v>
      </c>
      <c r="E6" s="101"/>
      <c r="F6" s="101" t="s">
        <v>1079</v>
      </c>
      <c r="G6" s="97"/>
      <c r="H6" s="503"/>
      <c r="I6" s="1193"/>
      <c r="J6" s="101" t="s">
        <v>1079</v>
      </c>
      <c r="K6" s="101" t="s">
        <v>1244</v>
      </c>
      <c r="L6" s="101"/>
      <c r="M6" s="101" t="s">
        <v>1079</v>
      </c>
      <c r="N6" s="97"/>
      <c r="O6" s="503"/>
      <c r="P6" s="97" t="s">
        <v>955</v>
      </c>
    </row>
    <row r="7" spans="1:16" s="51" customFormat="1" ht="18.75" customHeight="1">
      <c r="A7" s="335"/>
      <c r="B7" s="1194"/>
      <c r="C7" s="386" t="s">
        <v>1245</v>
      </c>
      <c r="D7" s="102" t="s">
        <v>1240</v>
      </c>
      <c r="E7" s="102" t="s">
        <v>1241</v>
      </c>
      <c r="F7" s="102" t="s">
        <v>1242</v>
      </c>
      <c r="G7" s="102" t="s">
        <v>1082</v>
      </c>
      <c r="H7" s="531" t="s">
        <v>1083</v>
      </c>
      <c r="I7" s="1194"/>
      <c r="J7" s="386" t="s">
        <v>1245</v>
      </c>
      <c r="K7" s="102" t="s">
        <v>1240</v>
      </c>
      <c r="L7" s="102" t="s">
        <v>1241</v>
      </c>
      <c r="M7" s="102" t="s">
        <v>1242</v>
      </c>
      <c r="N7" s="102" t="s">
        <v>1082</v>
      </c>
      <c r="O7" s="531" t="s">
        <v>1083</v>
      </c>
      <c r="P7" s="335"/>
    </row>
    <row r="8" spans="1:16" s="688" customFormat="1" ht="22.5" customHeight="1">
      <c r="A8" s="178" t="s">
        <v>1516</v>
      </c>
      <c r="B8" s="747"/>
      <c r="C8" s="748"/>
      <c r="D8" s="749"/>
      <c r="E8" s="749"/>
      <c r="F8" s="750"/>
      <c r="G8" s="750"/>
      <c r="H8" s="751"/>
      <c r="I8" s="499"/>
      <c r="J8" s="752"/>
      <c r="K8" s="753"/>
      <c r="L8" s="753"/>
      <c r="M8" s="754"/>
      <c r="N8" s="754"/>
      <c r="O8" s="755"/>
      <c r="P8" s="704" t="s">
        <v>1516</v>
      </c>
    </row>
    <row r="9" spans="1:16" s="688" customFormat="1" ht="22.5" customHeight="1">
      <c r="A9" s="178" t="s">
        <v>1517</v>
      </c>
      <c r="B9" s="756"/>
      <c r="C9" s="757"/>
      <c r="D9" s="758"/>
      <c r="E9" s="758"/>
      <c r="F9" s="759"/>
      <c r="G9" s="759"/>
      <c r="H9" s="760"/>
      <c r="I9" s="499"/>
      <c r="J9" s="761"/>
      <c r="K9" s="762"/>
      <c r="L9" s="762"/>
      <c r="M9" s="763"/>
      <c r="N9" s="763"/>
      <c r="O9" s="764"/>
      <c r="P9" s="704" t="s">
        <v>1517</v>
      </c>
    </row>
    <row r="10" spans="1:17" s="688" customFormat="1" ht="22.5" customHeight="1">
      <c r="A10" s="160" t="s">
        <v>942</v>
      </c>
      <c r="B10" s="756"/>
      <c r="C10" s="757"/>
      <c r="D10" s="758"/>
      <c r="E10" s="758"/>
      <c r="F10" s="759"/>
      <c r="G10" s="759"/>
      <c r="H10" s="760"/>
      <c r="I10" s="499"/>
      <c r="J10" s="761"/>
      <c r="K10" s="762"/>
      <c r="L10" s="762"/>
      <c r="M10" s="763"/>
      <c r="N10" s="763"/>
      <c r="O10" s="764"/>
      <c r="P10" s="275" t="s">
        <v>942</v>
      </c>
      <c r="Q10" s="86"/>
    </row>
    <row r="11" spans="1:17" s="688" customFormat="1" ht="22.5" customHeight="1">
      <c r="A11" s="160" t="s">
        <v>163</v>
      </c>
      <c r="B11" s="756"/>
      <c r="C11" s="757"/>
      <c r="D11" s="758"/>
      <c r="E11" s="758"/>
      <c r="F11" s="759"/>
      <c r="G11" s="759"/>
      <c r="H11" s="760"/>
      <c r="I11" s="499"/>
      <c r="J11" s="761"/>
      <c r="K11" s="762"/>
      <c r="L11" s="762"/>
      <c r="M11" s="763"/>
      <c r="N11" s="763"/>
      <c r="O11" s="764"/>
      <c r="P11" s="275" t="s">
        <v>163</v>
      </c>
      <c r="Q11" s="86"/>
    </row>
    <row r="12" spans="1:17" s="739" customFormat="1" ht="22.5" customHeight="1">
      <c r="A12" s="164" t="s">
        <v>166</v>
      </c>
      <c r="B12" s="765" t="s">
        <v>1433</v>
      </c>
      <c r="C12" s="172">
        <v>1</v>
      </c>
      <c r="D12" s="165">
        <v>8596</v>
      </c>
      <c r="E12" s="165">
        <v>900</v>
      </c>
      <c r="F12" s="173">
        <v>64</v>
      </c>
      <c r="G12" s="173">
        <v>16</v>
      </c>
      <c r="H12" s="766">
        <v>0</v>
      </c>
      <c r="I12" s="499" t="s">
        <v>1433</v>
      </c>
      <c r="J12" s="172">
        <v>1</v>
      </c>
      <c r="K12" s="165">
        <v>4332</v>
      </c>
      <c r="L12" s="165">
        <v>550</v>
      </c>
      <c r="M12" s="173">
        <v>424</v>
      </c>
      <c r="N12" s="173">
        <v>67</v>
      </c>
      <c r="O12" s="692">
        <f>SUM(O13:O24)</f>
        <v>15</v>
      </c>
      <c r="P12" s="565" t="s">
        <v>166</v>
      </c>
      <c r="Q12" s="694"/>
    </row>
    <row r="13" spans="1:16" s="51" customFormat="1" ht="22.5" customHeight="1">
      <c r="A13" s="88" t="s">
        <v>981</v>
      </c>
      <c r="B13" s="767"/>
      <c r="C13" s="757"/>
      <c r="D13" s="758"/>
      <c r="E13" s="758"/>
      <c r="F13" s="759"/>
      <c r="G13" s="759"/>
      <c r="H13" s="768"/>
      <c r="I13" s="769"/>
      <c r="J13" s="761"/>
      <c r="K13" s="762"/>
      <c r="L13" s="762"/>
      <c r="M13" s="763"/>
      <c r="N13" s="763"/>
      <c r="O13" s="770"/>
      <c r="P13" s="97" t="s">
        <v>982</v>
      </c>
    </row>
    <row r="14" spans="1:16" s="51" customFormat="1" ht="22.5" customHeight="1">
      <c r="A14" s="88" t="s">
        <v>983</v>
      </c>
      <c r="B14" s="767"/>
      <c r="C14" s="757"/>
      <c r="D14" s="758"/>
      <c r="E14" s="758"/>
      <c r="F14" s="759"/>
      <c r="G14" s="759"/>
      <c r="H14" s="768"/>
      <c r="I14" s="769"/>
      <c r="J14" s="761"/>
      <c r="K14" s="762"/>
      <c r="L14" s="762"/>
      <c r="M14" s="763"/>
      <c r="N14" s="763"/>
      <c r="O14" s="770"/>
      <c r="P14" s="97" t="s">
        <v>984</v>
      </c>
    </row>
    <row r="15" spans="1:16" s="51" customFormat="1" ht="22.5" customHeight="1">
      <c r="A15" s="88" t="s">
        <v>985</v>
      </c>
      <c r="B15" s="767"/>
      <c r="C15" s="757"/>
      <c r="D15" s="758"/>
      <c r="E15" s="758"/>
      <c r="F15" s="759"/>
      <c r="G15" s="759"/>
      <c r="H15" s="768"/>
      <c r="I15" s="499" t="s">
        <v>1433</v>
      </c>
      <c r="J15" s="170">
        <v>1</v>
      </c>
      <c r="K15" s="161">
        <v>4332</v>
      </c>
      <c r="L15" s="161">
        <v>550</v>
      </c>
      <c r="M15" s="161">
        <v>20</v>
      </c>
      <c r="N15" s="161">
        <v>3</v>
      </c>
      <c r="O15" s="692">
        <v>0</v>
      </c>
      <c r="P15" s="97" t="s">
        <v>986</v>
      </c>
    </row>
    <row r="16" spans="1:16" s="51" customFormat="1" ht="22.5" customHeight="1">
      <c r="A16" s="88" t="s">
        <v>987</v>
      </c>
      <c r="B16" s="767"/>
      <c r="C16" s="757"/>
      <c r="D16" s="758"/>
      <c r="E16" s="758"/>
      <c r="F16" s="759"/>
      <c r="G16" s="759"/>
      <c r="H16" s="768"/>
      <c r="I16" s="499" t="s">
        <v>1433</v>
      </c>
      <c r="J16" s="170">
        <v>1</v>
      </c>
      <c r="K16" s="161">
        <v>4332</v>
      </c>
      <c r="L16" s="161">
        <v>550</v>
      </c>
      <c r="M16" s="161">
        <v>40</v>
      </c>
      <c r="N16" s="161">
        <v>4</v>
      </c>
      <c r="O16" s="690">
        <v>1</v>
      </c>
      <c r="P16" s="97" t="s">
        <v>988</v>
      </c>
    </row>
    <row r="17" spans="1:16" s="51" customFormat="1" ht="22.5" customHeight="1">
      <c r="A17" s="88" t="s">
        <v>989</v>
      </c>
      <c r="B17" s="765" t="s">
        <v>1433</v>
      </c>
      <c r="C17" s="170">
        <v>1</v>
      </c>
      <c r="D17" s="161">
        <v>8596</v>
      </c>
      <c r="E17" s="161">
        <v>900</v>
      </c>
      <c r="F17" s="161">
        <v>14</v>
      </c>
      <c r="G17" s="161">
        <v>4</v>
      </c>
      <c r="H17" s="771">
        <v>0</v>
      </c>
      <c r="I17" s="499" t="s">
        <v>1433</v>
      </c>
      <c r="J17" s="170">
        <v>1</v>
      </c>
      <c r="K17" s="161">
        <v>4332</v>
      </c>
      <c r="L17" s="161">
        <v>550</v>
      </c>
      <c r="M17" s="161">
        <v>50</v>
      </c>
      <c r="N17" s="161">
        <v>7</v>
      </c>
      <c r="O17" s="690">
        <v>2</v>
      </c>
      <c r="P17" s="97" t="s">
        <v>990</v>
      </c>
    </row>
    <row r="18" spans="1:16" s="51" customFormat="1" ht="22.5" customHeight="1">
      <c r="A18" s="88" t="s">
        <v>991</v>
      </c>
      <c r="B18" s="765" t="s">
        <v>1433</v>
      </c>
      <c r="C18" s="170">
        <v>1</v>
      </c>
      <c r="D18" s="161">
        <v>8596</v>
      </c>
      <c r="E18" s="161">
        <v>900</v>
      </c>
      <c r="F18" s="161">
        <v>2</v>
      </c>
      <c r="G18" s="161">
        <v>1</v>
      </c>
      <c r="H18" s="771">
        <v>0</v>
      </c>
      <c r="I18" s="499" t="s">
        <v>1433</v>
      </c>
      <c r="J18" s="170">
        <v>1</v>
      </c>
      <c r="K18" s="161">
        <v>4332</v>
      </c>
      <c r="L18" s="161">
        <v>550</v>
      </c>
      <c r="M18" s="161">
        <v>52</v>
      </c>
      <c r="N18" s="161">
        <v>9</v>
      </c>
      <c r="O18" s="690">
        <v>2</v>
      </c>
      <c r="P18" s="97" t="s">
        <v>992</v>
      </c>
    </row>
    <row r="19" spans="1:16" s="51" customFormat="1" ht="22.5" customHeight="1">
      <c r="A19" s="88" t="s">
        <v>993</v>
      </c>
      <c r="B19" s="765" t="s">
        <v>1433</v>
      </c>
      <c r="C19" s="170">
        <v>1</v>
      </c>
      <c r="D19" s="161">
        <v>8596</v>
      </c>
      <c r="E19" s="161">
        <v>900</v>
      </c>
      <c r="F19" s="161">
        <v>28</v>
      </c>
      <c r="G19" s="161">
        <v>6</v>
      </c>
      <c r="H19" s="771">
        <v>0</v>
      </c>
      <c r="I19" s="499" t="s">
        <v>1433</v>
      </c>
      <c r="J19" s="170">
        <v>1</v>
      </c>
      <c r="K19" s="161">
        <v>4332</v>
      </c>
      <c r="L19" s="161">
        <v>550</v>
      </c>
      <c r="M19" s="161">
        <v>48</v>
      </c>
      <c r="N19" s="161">
        <v>7</v>
      </c>
      <c r="O19" s="690">
        <v>2</v>
      </c>
      <c r="P19" s="97" t="s">
        <v>994</v>
      </c>
    </row>
    <row r="20" spans="1:16" s="51" customFormat="1" ht="22.5" customHeight="1">
      <c r="A20" s="88" t="s">
        <v>995</v>
      </c>
      <c r="B20" s="765" t="s">
        <v>1433</v>
      </c>
      <c r="C20" s="170">
        <v>1</v>
      </c>
      <c r="D20" s="161">
        <v>8596</v>
      </c>
      <c r="E20" s="161">
        <v>900</v>
      </c>
      <c r="F20" s="161">
        <v>20</v>
      </c>
      <c r="G20" s="161">
        <v>5</v>
      </c>
      <c r="H20" s="771">
        <v>0</v>
      </c>
      <c r="I20" s="499" t="s">
        <v>1433</v>
      </c>
      <c r="J20" s="170">
        <v>1</v>
      </c>
      <c r="K20" s="161">
        <v>4332</v>
      </c>
      <c r="L20" s="161">
        <v>550</v>
      </c>
      <c r="M20" s="161">
        <v>46</v>
      </c>
      <c r="N20" s="161">
        <v>11</v>
      </c>
      <c r="O20" s="690">
        <v>1</v>
      </c>
      <c r="P20" s="97" t="s">
        <v>996</v>
      </c>
    </row>
    <row r="21" spans="1:16" s="51" customFormat="1" ht="22.5" customHeight="1">
      <c r="A21" s="88" t="s">
        <v>997</v>
      </c>
      <c r="B21" s="765" t="s">
        <v>1433</v>
      </c>
      <c r="C21" s="182">
        <v>0</v>
      </c>
      <c r="D21" s="177">
        <v>0</v>
      </c>
      <c r="E21" s="177">
        <v>0</v>
      </c>
      <c r="F21" s="176">
        <v>0</v>
      </c>
      <c r="G21" s="176">
        <v>0</v>
      </c>
      <c r="H21" s="771">
        <v>0</v>
      </c>
      <c r="I21" s="499" t="s">
        <v>1433</v>
      </c>
      <c r="J21" s="170">
        <v>1</v>
      </c>
      <c r="K21" s="161">
        <v>4332</v>
      </c>
      <c r="L21" s="161">
        <v>550</v>
      </c>
      <c r="M21" s="161">
        <v>40</v>
      </c>
      <c r="N21" s="161">
        <v>4</v>
      </c>
      <c r="O21" s="690">
        <v>2</v>
      </c>
      <c r="P21" s="97" t="s">
        <v>998</v>
      </c>
    </row>
    <row r="22" spans="1:16" s="51" customFormat="1" ht="22.5" customHeight="1">
      <c r="A22" s="88" t="s">
        <v>999</v>
      </c>
      <c r="B22" s="765" t="s">
        <v>1433</v>
      </c>
      <c r="C22" s="182">
        <v>0</v>
      </c>
      <c r="D22" s="177">
        <v>0</v>
      </c>
      <c r="E22" s="177">
        <v>0</v>
      </c>
      <c r="F22" s="176">
        <v>0</v>
      </c>
      <c r="G22" s="176">
        <v>0</v>
      </c>
      <c r="H22" s="771">
        <v>0</v>
      </c>
      <c r="I22" s="499" t="s">
        <v>1433</v>
      </c>
      <c r="J22" s="170">
        <v>1</v>
      </c>
      <c r="K22" s="161">
        <v>4332</v>
      </c>
      <c r="L22" s="161">
        <v>550</v>
      </c>
      <c r="M22" s="161">
        <v>44</v>
      </c>
      <c r="N22" s="161">
        <v>9</v>
      </c>
      <c r="O22" s="690">
        <v>2</v>
      </c>
      <c r="P22" s="97" t="s">
        <v>1000</v>
      </c>
    </row>
    <row r="23" spans="1:16" s="51" customFormat="1" ht="22.5" customHeight="1">
      <c r="A23" s="88" t="s">
        <v>1001</v>
      </c>
      <c r="B23" s="765" t="s">
        <v>1433</v>
      </c>
      <c r="C23" s="182">
        <v>0</v>
      </c>
      <c r="D23" s="177">
        <v>0</v>
      </c>
      <c r="E23" s="177">
        <v>0</v>
      </c>
      <c r="F23" s="176">
        <v>0</v>
      </c>
      <c r="G23" s="176">
        <v>0</v>
      </c>
      <c r="H23" s="771">
        <v>0</v>
      </c>
      <c r="I23" s="499" t="s">
        <v>1433</v>
      </c>
      <c r="J23" s="170">
        <v>1</v>
      </c>
      <c r="K23" s="161">
        <v>4332</v>
      </c>
      <c r="L23" s="161">
        <v>550</v>
      </c>
      <c r="M23" s="161">
        <v>44</v>
      </c>
      <c r="N23" s="161">
        <v>7</v>
      </c>
      <c r="O23" s="690">
        <v>2</v>
      </c>
      <c r="P23" s="97" t="s">
        <v>1002</v>
      </c>
    </row>
    <row r="24" spans="1:16" s="51" customFormat="1" ht="22.5" customHeight="1" thickBot="1">
      <c r="A24" s="93" t="s">
        <v>1003</v>
      </c>
      <c r="B24" s="772" t="s">
        <v>1433</v>
      </c>
      <c r="C24" s="773">
        <v>0</v>
      </c>
      <c r="D24" s="774">
        <v>0</v>
      </c>
      <c r="E24" s="774">
        <v>0</v>
      </c>
      <c r="F24" s="775">
        <v>0</v>
      </c>
      <c r="G24" s="775">
        <v>0</v>
      </c>
      <c r="H24" s="776">
        <v>0</v>
      </c>
      <c r="I24" s="777" t="s">
        <v>1433</v>
      </c>
      <c r="J24" s="778">
        <v>1</v>
      </c>
      <c r="K24" s="779">
        <v>4332</v>
      </c>
      <c r="L24" s="779">
        <v>550</v>
      </c>
      <c r="M24" s="779">
        <v>40</v>
      </c>
      <c r="N24" s="779">
        <v>6</v>
      </c>
      <c r="O24" s="716">
        <v>1</v>
      </c>
      <c r="P24" s="99" t="s">
        <v>1004</v>
      </c>
    </row>
    <row r="25" spans="1:16" s="147" customFormat="1" ht="20.25" customHeight="1">
      <c r="A25" s="1187" t="s">
        <v>526</v>
      </c>
      <c r="B25" s="1188"/>
      <c r="C25" s="1188"/>
      <c r="D25" s="1188"/>
      <c r="E25" s="1188"/>
      <c r="F25" s="1188"/>
      <c r="G25" s="459" t="s">
        <v>527</v>
      </c>
      <c r="I25" s="459"/>
      <c r="J25" s="781"/>
      <c r="K25" s="781"/>
      <c r="L25" s="459"/>
      <c r="M25" s="781"/>
      <c r="N25" s="781"/>
      <c r="O25" s="781"/>
      <c r="P25" s="781"/>
    </row>
    <row r="26" spans="1:4" s="147" customFormat="1" ht="20.25" customHeight="1">
      <c r="A26" s="1204" t="s">
        <v>540</v>
      </c>
      <c r="B26" s="1204"/>
      <c r="C26" s="1204"/>
      <c r="D26" s="1204"/>
    </row>
    <row r="27" spans="1:14" s="786" customFormat="1" ht="20.25" customHeight="1">
      <c r="A27" s="1205" t="s">
        <v>541</v>
      </c>
      <c r="B27" s="1205"/>
      <c r="C27" s="1205"/>
      <c r="D27" s="1205"/>
      <c r="N27" s="787"/>
    </row>
    <row r="28" spans="1:13" s="147" customFormat="1" ht="20.25" customHeight="1">
      <c r="A28" s="147" t="s">
        <v>542</v>
      </c>
      <c r="M28" s="783"/>
    </row>
    <row r="29" spans="1:16" ht="13.5">
      <c r="A29" s="485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</row>
    <row r="30" spans="1:16" ht="13.5">
      <c r="A30" s="485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</row>
    <row r="31" spans="1:16" ht="13.5">
      <c r="A31" s="485"/>
      <c r="B31" s="485"/>
      <c r="C31" s="485"/>
      <c r="D31" s="485"/>
      <c r="E31" s="485"/>
      <c r="F31" s="780" t="s">
        <v>1076</v>
      </c>
      <c r="G31" s="485"/>
      <c r="H31" s="485"/>
      <c r="I31" s="485"/>
      <c r="J31" s="485"/>
      <c r="K31" s="485"/>
      <c r="L31" s="485"/>
      <c r="M31" s="485"/>
      <c r="N31" s="485"/>
      <c r="O31" s="485"/>
      <c r="P31" s="485"/>
    </row>
    <row r="32" spans="1:16" ht="13.5">
      <c r="A32" s="485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</row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</sheetData>
  <sheetProtection/>
  <mergeCells count="12">
    <mergeCell ref="A27:D27"/>
    <mergeCell ref="A1:P1"/>
    <mergeCell ref="B3:B7"/>
    <mergeCell ref="C3:E3"/>
    <mergeCell ref="F3:H3"/>
    <mergeCell ref="I3:I7"/>
    <mergeCell ref="J3:L3"/>
    <mergeCell ref="M3:O3"/>
    <mergeCell ref="G4:H4"/>
    <mergeCell ref="N4:O4"/>
    <mergeCell ref="A25:F25"/>
    <mergeCell ref="A26:D2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"/>
  <sheetViews>
    <sheetView zoomScale="80" zoomScaleNormal="80" zoomScalePageLayoutView="0" workbookViewId="0" topLeftCell="A1">
      <selection activeCell="A1" sqref="A1:J1"/>
    </sheetView>
  </sheetViews>
  <sheetFormatPr defaultColWidth="8.88671875" defaultRowHeight="13.5"/>
  <cols>
    <col min="1" max="3" width="28.4453125" style="40" customWidth="1"/>
    <col min="4" max="10" width="13.3359375" style="40" customWidth="1"/>
    <col min="11" max="37" width="8.88671875" style="40" customWidth="1"/>
    <col min="38" max="38" width="8.88671875" style="381" customWidth="1"/>
    <col min="39" max="39" width="17.88671875" style="381" customWidth="1"/>
    <col min="40" max="57" width="8.88671875" style="381" customWidth="1"/>
    <col min="58" max="16384" width="8.88671875" style="40" customWidth="1"/>
  </cols>
  <sheetData>
    <row r="1" spans="1:10" s="788" customFormat="1" ht="29.25" customHeight="1">
      <c r="A1" s="1064" t="s">
        <v>1412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2:10" s="381" customFormat="1" ht="12" customHeight="1">
      <c r="B2" s="789"/>
      <c r="D2" s="789"/>
      <c r="J2" s="790"/>
    </row>
    <row r="3" spans="1:10" s="387" customFormat="1" ht="15.75" customHeight="1">
      <c r="A3" s="122" t="s">
        <v>61</v>
      </c>
      <c r="B3" s="122" t="s">
        <v>543</v>
      </c>
      <c r="C3" s="331" t="s">
        <v>1246</v>
      </c>
      <c r="D3" s="331" t="s">
        <v>1247</v>
      </c>
      <c r="E3" s="331" t="s">
        <v>1248</v>
      </c>
      <c r="F3" s="331" t="s">
        <v>1249</v>
      </c>
      <c r="G3" s="1069" t="s">
        <v>1250</v>
      </c>
      <c r="H3" s="1072"/>
      <c r="I3" s="331" t="s">
        <v>1251</v>
      </c>
      <c r="J3" s="190" t="s">
        <v>1252</v>
      </c>
    </row>
    <row r="4" spans="1:10" s="51" customFormat="1" ht="15.75" customHeight="1">
      <c r="A4" s="87"/>
      <c r="B4" s="87"/>
      <c r="C4" s="101"/>
      <c r="D4" s="101"/>
      <c r="E4" s="101"/>
      <c r="F4" s="101"/>
      <c r="G4" s="1186" t="s">
        <v>1253</v>
      </c>
      <c r="H4" s="1073"/>
      <c r="I4" s="101" t="s">
        <v>1254</v>
      </c>
      <c r="J4" s="278"/>
    </row>
    <row r="5" spans="1:10" s="51" customFormat="1" ht="15.75" customHeight="1">
      <c r="A5" s="87"/>
      <c r="B5" s="536" t="s">
        <v>1255</v>
      </c>
      <c r="C5" s="101" t="s">
        <v>1256</v>
      </c>
      <c r="D5" s="101" t="s">
        <v>1244</v>
      </c>
      <c r="E5" s="101" t="s">
        <v>1241</v>
      </c>
      <c r="F5" s="101" t="s">
        <v>1257</v>
      </c>
      <c r="G5" s="331" t="s">
        <v>544</v>
      </c>
      <c r="H5" s="331" t="s">
        <v>545</v>
      </c>
      <c r="I5" s="101" t="s">
        <v>1258</v>
      </c>
      <c r="J5" s="98" t="s">
        <v>1259</v>
      </c>
    </row>
    <row r="6" spans="1:10" s="51" customFormat="1" ht="15.75" customHeight="1">
      <c r="A6" s="194" t="s">
        <v>1446</v>
      </c>
      <c r="B6" s="194" t="s">
        <v>1245</v>
      </c>
      <c r="C6" s="193" t="s">
        <v>1260</v>
      </c>
      <c r="D6" s="154" t="s">
        <v>1261</v>
      </c>
      <c r="E6" s="154" t="s">
        <v>959</v>
      </c>
      <c r="F6" s="154" t="s">
        <v>1262</v>
      </c>
      <c r="G6" s="154" t="s">
        <v>1263</v>
      </c>
      <c r="H6" s="154" t="s">
        <v>1264</v>
      </c>
      <c r="I6" s="154" t="s">
        <v>1265</v>
      </c>
      <c r="J6" s="93" t="s">
        <v>1265</v>
      </c>
    </row>
    <row r="7" spans="1:10" s="51" customFormat="1" ht="30" customHeight="1">
      <c r="A7" s="791" t="s">
        <v>546</v>
      </c>
      <c r="B7" s="792" t="s">
        <v>547</v>
      </c>
      <c r="C7" s="295" t="s">
        <v>548</v>
      </c>
      <c r="D7" s="793">
        <v>15089</v>
      </c>
      <c r="E7" s="794">
        <v>1935</v>
      </c>
      <c r="F7" s="795">
        <v>23</v>
      </c>
      <c r="G7" s="796">
        <v>0.7083333333333334</v>
      </c>
      <c r="H7" s="796">
        <v>0.5625</v>
      </c>
      <c r="I7" s="797" t="s">
        <v>1519</v>
      </c>
      <c r="J7" s="1207">
        <v>96</v>
      </c>
    </row>
    <row r="8" spans="1:10" s="51" customFormat="1" ht="30" customHeight="1">
      <c r="A8" s="186" t="s">
        <v>549</v>
      </c>
      <c r="B8" s="798" t="s">
        <v>550</v>
      </c>
      <c r="C8" s="296" t="s">
        <v>548</v>
      </c>
      <c r="D8" s="314">
        <v>5360</v>
      </c>
      <c r="E8" s="287">
        <v>880</v>
      </c>
      <c r="F8" s="799">
        <v>35</v>
      </c>
      <c r="G8" s="800">
        <v>0.5555555555555556</v>
      </c>
      <c r="H8" s="800">
        <v>0.47222222222222227</v>
      </c>
      <c r="I8" s="801" t="s">
        <v>551</v>
      </c>
      <c r="J8" s="1208"/>
    </row>
    <row r="9" spans="1:10" s="51" customFormat="1" ht="30" customHeight="1">
      <c r="A9" s="187" t="s">
        <v>549</v>
      </c>
      <c r="B9" s="802" t="s">
        <v>552</v>
      </c>
      <c r="C9" s="297" t="s">
        <v>553</v>
      </c>
      <c r="D9" s="316">
        <v>223</v>
      </c>
      <c r="E9" s="310">
        <v>250</v>
      </c>
      <c r="F9" s="803">
        <v>35</v>
      </c>
      <c r="G9" s="804">
        <v>0.3958333333333333</v>
      </c>
      <c r="H9" s="804">
        <v>0.7222222222222222</v>
      </c>
      <c r="I9" s="805" t="s">
        <v>1520</v>
      </c>
      <c r="J9" s="1209"/>
    </row>
    <row r="10" spans="1:10" s="51" customFormat="1" ht="30" customHeight="1">
      <c r="A10" s="806" t="s">
        <v>554</v>
      </c>
      <c r="B10" s="792" t="s">
        <v>555</v>
      </c>
      <c r="C10" s="295" t="s">
        <v>548</v>
      </c>
      <c r="D10" s="793">
        <v>6327</v>
      </c>
      <c r="E10" s="794">
        <v>975</v>
      </c>
      <c r="F10" s="795">
        <v>20</v>
      </c>
      <c r="G10" s="807">
        <v>0.34722222222222227</v>
      </c>
      <c r="H10" s="796">
        <v>0.7847222222222222</v>
      </c>
      <c r="I10" s="797" t="s">
        <v>1521</v>
      </c>
      <c r="J10" s="1210">
        <v>56</v>
      </c>
    </row>
    <row r="11" spans="1:10" s="51" customFormat="1" ht="30" customHeight="1">
      <c r="A11" s="101" t="s">
        <v>549</v>
      </c>
      <c r="B11" s="798" t="s">
        <v>556</v>
      </c>
      <c r="C11" s="296" t="s">
        <v>548</v>
      </c>
      <c r="D11" s="314">
        <v>3032</v>
      </c>
      <c r="E11" s="287">
        <v>572</v>
      </c>
      <c r="F11" s="799">
        <v>34</v>
      </c>
      <c r="G11" s="800" t="s">
        <v>62</v>
      </c>
      <c r="H11" s="800" t="s">
        <v>63</v>
      </c>
      <c r="I11" s="801" t="s">
        <v>557</v>
      </c>
      <c r="J11" s="1211"/>
    </row>
    <row r="12" spans="1:10" s="51" customFormat="1" ht="30" customHeight="1">
      <c r="A12" s="102" t="s">
        <v>549</v>
      </c>
      <c r="B12" s="802" t="s">
        <v>558</v>
      </c>
      <c r="C12" s="297" t="s">
        <v>548</v>
      </c>
      <c r="D12" s="316">
        <v>606</v>
      </c>
      <c r="E12" s="310">
        <v>255</v>
      </c>
      <c r="F12" s="803">
        <v>14.2</v>
      </c>
      <c r="G12" s="804">
        <v>0.5833333333333334</v>
      </c>
      <c r="H12" s="804">
        <v>0.5416666666666666</v>
      </c>
      <c r="I12" s="805" t="s">
        <v>1522</v>
      </c>
      <c r="J12" s="1212"/>
    </row>
    <row r="13" spans="1:10" s="51" customFormat="1" ht="45.75" customHeight="1">
      <c r="A13" s="645" t="s">
        <v>559</v>
      </c>
      <c r="B13" s="808" t="s">
        <v>560</v>
      </c>
      <c r="C13" s="809" t="s">
        <v>548</v>
      </c>
      <c r="D13" s="810">
        <v>6322</v>
      </c>
      <c r="E13" s="811">
        <v>937</v>
      </c>
      <c r="F13" s="812">
        <v>21</v>
      </c>
      <c r="G13" s="813">
        <v>0.7708333333333334</v>
      </c>
      <c r="H13" s="813">
        <v>0.3125</v>
      </c>
      <c r="I13" s="814" t="s">
        <v>1523</v>
      </c>
      <c r="J13" s="809">
        <v>266</v>
      </c>
    </row>
    <row r="14" spans="1:10" s="51" customFormat="1" ht="45.75" customHeight="1">
      <c r="A14" s="798" t="s">
        <v>561</v>
      </c>
      <c r="B14" s="791" t="s">
        <v>562</v>
      </c>
      <c r="C14" s="791" t="s">
        <v>548</v>
      </c>
      <c r="D14" s="287">
        <v>3719</v>
      </c>
      <c r="E14" s="287">
        <v>1081</v>
      </c>
      <c r="F14" s="799">
        <v>20</v>
      </c>
      <c r="G14" s="800">
        <v>0.7152777777777778</v>
      </c>
      <c r="H14" s="800">
        <v>0.548611111111111</v>
      </c>
      <c r="I14" s="801" t="s">
        <v>1524</v>
      </c>
      <c r="J14" s="798">
        <v>70</v>
      </c>
    </row>
    <row r="15" spans="1:10" s="51" customFormat="1" ht="45.75" customHeight="1">
      <c r="A15" s="186" t="s">
        <v>549</v>
      </c>
      <c r="B15" s="187" t="s">
        <v>563</v>
      </c>
      <c r="C15" s="297" t="s">
        <v>548</v>
      </c>
      <c r="D15" s="316">
        <v>2009</v>
      </c>
      <c r="E15" s="310">
        <v>550</v>
      </c>
      <c r="F15" s="803">
        <v>36</v>
      </c>
      <c r="G15" s="804">
        <v>0.3958333333333333</v>
      </c>
      <c r="H15" s="804">
        <v>0.7638888888888888</v>
      </c>
      <c r="I15" s="805" t="s">
        <v>551</v>
      </c>
      <c r="J15" s="802"/>
    </row>
    <row r="16" spans="1:10" s="51" customFormat="1" ht="39" customHeight="1">
      <c r="A16" s="791" t="s">
        <v>564</v>
      </c>
      <c r="B16" s="802" t="s">
        <v>565</v>
      </c>
      <c r="C16" s="297" t="s">
        <v>548</v>
      </c>
      <c r="D16" s="316">
        <v>4114</v>
      </c>
      <c r="E16" s="310">
        <v>825</v>
      </c>
      <c r="F16" s="803">
        <v>32</v>
      </c>
      <c r="G16" s="804">
        <v>0.7083333333333334</v>
      </c>
      <c r="H16" s="804">
        <v>0.5208333333333334</v>
      </c>
      <c r="I16" s="805" t="s">
        <v>566</v>
      </c>
      <c r="J16" s="297">
        <v>60</v>
      </c>
    </row>
    <row r="17" spans="1:10" s="51" customFormat="1" ht="39" customHeight="1">
      <c r="A17" s="645" t="s">
        <v>567</v>
      </c>
      <c r="B17" s="802" t="s">
        <v>568</v>
      </c>
      <c r="C17" s="297" t="s">
        <v>548</v>
      </c>
      <c r="D17" s="316">
        <v>8596</v>
      </c>
      <c r="E17" s="310">
        <v>900</v>
      </c>
      <c r="F17" s="803">
        <v>20</v>
      </c>
      <c r="G17" s="804">
        <v>0.6805555555555555</v>
      </c>
      <c r="H17" s="804">
        <v>0.6041666666666666</v>
      </c>
      <c r="I17" s="805" t="s">
        <v>569</v>
      </c>
      <c r="J17" s="297">
        <v>110</v>
      </c>
    </row>
    <row r="18" spans="1:10" s="51" customFormat="1" ht="39" customHeight="1">
      <c r="A18" s="791" t="s">
        <v>570</v>
      </c>
      <c r="B18" s="802" t="s">
        <v>571</v>
      </c>
      <c r="C18" s="297" t="s">
        <v>548</v>
      </c>
      <c r="D18" s="316">
        <v>4332</v>
      </c>
      <c r="E18" s="310">
        <v>550</v>
      </c>
      <c r="F18" s="803">
        <v>16</v>
      </c>
      <c r="G18" s="804">
        <v>0.5416666666666666</v>
      </c>
      <c r="H18" s="804">
        <v>0.2916666666666667</v>
      </c>
      <c r="I18" s="805" t="s">
        <v>566</v>
      </c>
      <c r="J18" s="297">
        <v>128</v>
      </c>
    </row>
    <row r="19" spans="1:10" s="51" customFormat="1" ht="57" customHeight="1">
      <c r="A19" s="815" t="s">
        <v>572</v>
      </c>
      <c r="B19" s="808" t="s">
        <v>573</v>
      </c>
      <c r="C19" s="645" t="s">
        <v>553</v>
      </c>
      <c r="D19" s="810">
        <v>36</v>
      </c>
      <c r="E19" s="811">
        <v>91</v>
      </c>
      <c r="F19" s="812">
        <v>12</v>
      </c>
      <c r="G19" s="813" t="s">
        <v>64</v>
      </c>
      <c r="H19" s="813" t="s">
        <v>65</v>
      </c>
      <c r="I19" s="814" t="s">
        <v>1525</v>
      </c>
      <c r="J19" s="295">
        <v>6.3</v>
      </c>
    </row>
    <row r="20" spans="1:10" s="51" customFormat="1" ht="60.75" customHeight="1">
      <c r="A20" s="791" t="s">
        <v>574</v>
      </c>
      <c r="B20" s="192" t="s">
        <v>66</v>
      </c>
      <c r="C20" s="187" t="s">
        <v>553</v>
      </c>
      <c r="D20" s="816">
        <v>199</v>
      </c>
      <c r="E20" s="817">
        <v>294</v>
      </c>
      <c r="F20" s="817">
        <v>13</v>
      </c>
      <c r="G20" s="817" t="s">
        <v>67</v>
      </c>
      <c r="H20" s="817" t="s">
        <v>68</v>
      </c>
      <c r="I20" s="818" t="s">
        <v>69</v>
      </c>
      <c r="J20" s="295">
        <v>9.8</v>
      </c>
    </row>
    <row r="21" spans="1:10" s="51" customFormat="1" ht="54" customHeight="1">
      <c r="A21" s="1213" t="s">
        <v>575</v>
      </c>
      <c r="B21" s="792" t="s">
        <v>576</v>
      </c>
      <c r="C21" s="295" t="s">
        <v>553</v>
      </c>
      <c r="D21" s="793">
        <v>173</v>
      </c>
      <c r="E21" s="794">
        <v>240</v>
      </c>
      <c r="F21" s="795">
        <v>17</v>
      </c>
      <c r="G21" s="796" t="s">
        <v>70</v>
      </c>
      <c r="H21" s="796" t="s">
        <v>71</v>
      </c>
      <c r="I21" s="797" t="s">
        <v>898</v>
      </c>
      <c r="J21" s="1181">
        <v>9.8</v>
      </c>
    </row>
    <row r="22" spans="1:10" s="51" customFormat="1" ht="45.75" customHeight="1">
      <c r="A22" s="1214"/>
      <c r="B22" s="195" t="s">
        <v>66</v>
      </c>
      <c r="C22" s="645" t="s">
        <v>553</v>
      </c>
      <c r="D22" s="819">
        <v>199</v>
      </c>
      <c r="E22" s="820">
        <v>294</v>
      </c>
      <c r="F22" s="820">
        <v>13</v>
      </c>
      <c r="G22" s="821">
        <v>0.5416666666666666</v>
      </c>
      <c r="H22" s="821">
        <v>0.5972222222222222</v>
      </c>
      <c r="I22" s="822" t="s">
        <v>69</v>
      </c>
      <c r="J22" s="1215"/>
    </row>
    <row r="23" spans="1:16" s="147" customFormat="1" ht="18" customHeight="1">
      <c r="A23" s="832" t="s">
        <v>609</v>
      </c>
      <c r="B23" s="831"/>
      <c r="C23" s="831"/>
      <c r="D23" s="459" t="s">
        <v>610</v>
      </c>
      <c r="E23" s="459"/>
      <c r="F23" s="831"/>
      <c r="G23" s="459"/>
      <c r="I23" s="459"/>
      <c r="J23" s="781"/>
      <c r="K23" s="781"/>
      <c r="L23" s="459"/>
      <c r="M23" s="781"/>
      <c r="N23" s="781"/>
      <c r="O23" s="781"/>
      <c r="P23" s="781"/>
    </row>
    <row r="24" spans="1:10" s="51" customFormat="1" ht="19.5" customHeight="1">
      <c r="A24" s="1206" t="s">
        <v>577</v>
      </c>
      <c r="B24" s="1206"/>
      <c r="C24" s="1206"/>
      <c r="D24" s="1206"/>
      <c r="E24" s="1206"/>
      <c r="J24" s="561"/>
    </row>
    <row r="25" s="376" customFormat="1" ht="19.5" customHeight="1">
      <c r="A25" s="376" t="s">
        <v>578</v>
      </c>
    </row>
    <row r="26" s="381" customFormat="1" ht="22.5" customHeight="1"/>
    <row r="27" s="381" customFormat="1" ht="14.25"/>
    <row r="28" s="381" customFormat="1" ht="14.25"/>
    <row r="29" s="381" customFormat="1" ht="14.25"/>
    <row r="30" s="381" customFormat="1" ht="14.25"/>
    <row r="31" s="381" customFormat="1" ht="14.25"/>
    <row r="32" s="381" customFormat="1" ht="14.25"/>
    <row r="33" s="381" customFormat="1" ht="14.25"/>
    <row r="34" s="381" customFormat="1" ht="14.25"/>
    <row r="35" s="381" customFormat="1" ht="14.25"/>
    <row r="36" s="381" customFormat="1" ht="14.25"/>
    <row r="37" s="381" customFormat="1" ht="14.25"/>
    <row r="38" s="381" customFormat="1" ht="14.25"/>
    <row r="39" s="381" customFormat="1" ht="14.25"/>
    <row r="40" s="381" customFormat="1" ht="14.25"/>
    <row r="41" s="381" customFormat="1" ht="14.25"/>
    <row r="42" s="381" customFormat="1" ht="14.25"/>
    <row r="43" s="381" customFormat="1" ht="14.25"/>
    <row r="44" s="381" customFormat="1" ht="14.25"/>
    <row r="45" s="381" customFormat="1" ht="14.25"/>
    <row r="46" s="381" customFormat="1" ht="14.25"/>
    <row r="47" s="381" customFormat="1" ht="14.25"/>
    <row r="48" s="381" customFormat="1" ht="14.25"/>
    <row r="49" s="381" customFormat="1" ht="14.25"/>
    <row r="50" s="381" customFormat="1" ht="14.25"/>
    <row r="51" s="381" customFormat="1" ht="14.25"/>
    <row r="52" s="381" customFormat="1" ht="14.25"/>
    <row r="53" s="381" customFormat="1" ht="14.25"/>
    <row r="54" s="381" customFormat="1" ht="14.25"/>
    <row r="55" s="381" customFormat="1" ht="14.25"/>
    <row r="56" s="381" customFormat="1" ht="14.25"/>
    <row r="57" s="381" customFormat="1" ht="14.25"/>
    <row r="58" s="381" customFormat="1" ht="14.25"/>
    <row r="59" s="381" customFormat="1" ht="14.25"/>
    <row r="60" s="381" customFormat="1" ht="14.25"/>
    <row r="61" s="381" customFormat="1" ht="14.25"/>
    <row r="62" s="381" customFormat="1" ht="14.25"/>
    <row r="63" s="381" customFormat="1" ht="14.25"/>
    <row r="64" s="381" customFormat="1" ht="14.25"/>
    <row r="65" s="381" customFormat="1" ht="14.25"/>
    <row r="66" s="381" customFormat="1" ht="14.25"/>
    <row r="67" s="381" customFormat="1" ht="14.25"/>
    <row r="68" s="381" customFormat="1" ht="14.25"/>
    <row r="69" s="381" customFormat="1" ht="14.25"/>
    <row r="70" s="381" customFormat="1" ht="14.25"/>
    <row r="71" s="381" customFormat="1" ht="14.25"/>
    <row r="72" s="381" customFormat="1" ht="14.25"/>
    <row r="73" s="381" customFormat="1" ht="14.25"/>
    <row r="74" s="381" customFormat="1" ht="14.25"/>
    <row r="75" s="381" customFormat="1" ht="14.25"/>
    <row r="76" s="381" customFormat="1" ht="14.25"/>
    <row r="77" s="381" customFormat="1" ht="14.25"/>
    <row r="78" s="381" customFormat="1" ht="14.25"/>
    <row r="79" s="381" customFormat="1" ht="14.25"/>
    <row r="80" s="381" customFormat="1" ht="14.25"/>
    <row r="81" s="381" customFormat="1" ht="14.25"/>
    <row r="82" s="381" customFormat="1" ht="14.25"/>
    <row r="83" s="381" customFormat="1" ht="14.25"/>
    <row r="84" s="381" customFormat="1" ht="14.25"/>
    <row r="85" s="381" customFormat="1" ht="14.25"/>
    <row r="86" s="381" customFormat="1" ht="14.25"/>
    <row r="87" s="381" customFormat="1" ht="14.25"/>
    <row r="88" s="381" customFormat="1" ht="14.25"/>
    <row r="89" s="381" customFormat="1" ht="14.25"/>
    <row r="90" s="381" customFormat="1" ht="14.25"/>
    <row r="91" s="381" customFormat="1" ht="14.25"/>
    <row r="92" s="381" customFormat="1" ht="14.25"/>
    <row r="93" s="381" customFormat="1" ht="14.25"/>
    <row r="94" s="381" customFormat="1" ht="14.25"/>
    <row r="95" s="381" customFormat="1" ht="14.25"/>
    <row r="96" s="381" customFormat="1" ht="14.25"/>
    <row r="97" s="381" customFormat="1" ht="14.25"/>
    <row r="98" s="381" customFormat="1" ht="14.25"/>
    <row r="99" s="381" customFormat="1" ht="14.25"/>
    <row r="100" s="381" customFormat="1" ht="14.25"/>
    <row r="101" s="381" customFormat="1" ht="14.25"/>
    <row r="102" s="381" customFormat="1" ht="14.25"/>
    <row r="103" s="381" customFormat="1" ht="14.25"/>
    <row r="104" s="381" customFormat="1" ht="14.25"/>
    <row r="105" s="381" customFormat="1" ht="14.25"/>
    <row r="106" s="381" customFormat="1" ht="14.25"/>
    <row r="107" s="381" customFormat="1" ht="14.25"/>
    <row r="108" s="381" customFormat="1" ht="14.25"/>
    <row r="109" s="381" customFormat="1" ht="14.25"/>
    <row r="110" s="381" customFormat="1" ht="14.25"/>
    <row r="111" s="381" customFormat="1" ht="14.25"/>
    <row r="112" s="381" customFormat="1" ht="14.25"/>
    <row r="113" s="381" customFormat="1" ht="14.25"/>
    <row r="114" s="381" customFormat="1" ht="14.25"/>
  </sheetData>
  <sheetProtection/>
  <mergeCells count="8">
    <mergeCell ref="A24:E24"/>
    <mergeCell ref="A1:J1"/>
    <mergeCell ref="G3:H3"/>
    <mergeCell ref="G4:H4"/>
    <mergeCell ref="J7:J9"/>
    <mergeCell ref="J10:J12"/>
    <mergeCell ref="A21:A22"/>
    <mergeCell ref="J21:J2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35"/>
  <sheetViews>
    <sheetView showZeros="0" zoomScaleSheetLayoutView="100" zoomScalePageLayoutView="0" workbookViewId="0" topLeftCell="E1">
      <selection activeCell="E1" sqref="A1:IV16384"/>
    </sheetView>
  </sheetViews>
  <sheetFormatPr defaultColWidth="8.88671875" defaultRowHeight="13.5"/>
  <cols>
    <col min="1" max="1" width="7.99609375" style="51" customWidth="1"/>
    <col min="2" max="2" width="8.3359375" style="51" customWidth="1"/>
    <col min="3" max="3" width="9.5546875" style="51" customWidth="1"/>
    <col min="4" max="12" width="8.3359375" style="51" customWidth="1"/>
    <col min="13" max="13" width="9.5546875" style="51" customWidth="1"/>
    <col min="14" max="14" width="8.3359375" style="51" customWidth="1"/>
    <col min="15" max="15" width="9.77734375" style="51" customWidth="1"/>
    <col min="16" max="16" width="8.3359375" style="51" customWidth="1"/>
    <col min="17" max="17" width="9.88671875" style="51" customWidth="1"/>
    <col min="18" max="18" width="8.3359375" style="51" customWidth="1"/>
    <col min="19" max="19" width="9.21484375" style="51" customWidth="1"/>
    <col min="20" max="20" width="10.5546875" style="51" customWidth="1"/>
    <col min="21" max="16384" width="8.88671875" style="51" customWidth="1"/>
  </cols>
  <sheetData>
    <row r="1" spans="1:20" ht="29.25" customHeight="1">
      <c r="A1" s="1064" t="s">
        <v>1529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</row>
    <row r="2" spans="1:21" ht="26.25" customHeight="1">
      <c r="A2" s="323" t="s">
        <v>168</v>
      </c>
      <c r="B2" s="323"/>
      <c r="C2" s="323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Q2" s="325"/>
      <c r="R2" s="325"/>
      <c r="S2" s="325"/>
      <c r="T2" s="325" t="s">
        <v>1372</v>
      </c>
      <c r="U2" s="326"/>
    </row>
    <row r="3" spans="1:20" ht="21" customHeight="1">
      <c r="A3" s="327"/>
      <c r="B3" s="1074" t="s">
        <v>169</v>
      </c>
      <c r="C3" s="1075"/>
      <c r="D3" s="1075"/>
      <c r="E3" s="1075"/>
      <c r="F3" s="1075"/>
      <c r="G3" s="1075"/>
      <c r="H3" s="1075"/>
      <c r="I3" s="1075"/>
      <c r="J3" s="1075"/>
      <c r="K3" s="1076"/>
      <c r="L3" s="1077" t="s">
        <v>170</v>
      </c>
      <c r="M3" s="1078"/>
      <c r="N3" s="1078"/>
      <c r="O3" s="1078"/>
      <c r="P3" s="1078"/>
      <c r="Q3" s="1078"/>
      <c r="R3" s="1078"/>
      <c r="S3" s="1079"/>
      <c r="T3" s="327"/>
    </row>
    <row r="4" spans="1:20" ht="21" customHeight="1">
      <c r="A4" s="97" t="s">
        <v>908</v>
      </c>
      <c r="B4" s="1069" t="s">
        <v>171</v>
      </c>
      <c r="C4" s="1072"/>
      <c r="D4" s="1069" t="s">
        <v>172</v>
      </c>
      <c r="E4" s="1072"/>
      <c r="F4" s="1069" t="s">
        <v>173</v>
      </c>
      <c r="G4" s="1072"/>
      <c r="H4" s="1069" t="s">
        <v>174</v>
      </c>
      <c r="I4" s="1072"/>
      <c r="J4" s="1069" t="s">
        <v>175</v>
      </c>
      <c r="K4" s="1072"/>
      <c r="L4" s="1069" t="s">
        <v>171</v>
      </c>
      <c r="M4" s="1072"/>
      <c r="N4" s="1069" t="s">
        <v>176</v>
      </c>
      <c r="O4" s="1072"/>
      <c r="P4" s="1069" t="s">
        <v>177</v>
      </c>
      <c r="Q4" s="1072"/>
      <c r="R4" s="1069" t="s">
        <v>178</v>
      </c>
      <c r="S4" s="1072"/>
      <c r="T4" s="97" t="s">
        <v>899</v>
      </c>
    </row>
    <row r="5" spans="1:20" ht="21" customHeight="1">
      <c r="A5" s="97"/>
      <c r="B5" s="1071" t="s">
        <v>918</v>
      </c>
      <c r="C5" s="1073"/>
      <c r="D5" s="1071" t="s">
        <v>945</v>
      </c>
      <c r="E5" s="1073"/>
      <c r="F5" s="1071" t="s">
        <v>946</v>
      </c>
      <c r="G5" s="1073"/>
      <c r="H5" s="1071" t="s">
        <v>947</v>
      </c>
      <c r="I5" s="1073"/>
      <c r="J5" s="1071" t="s">
        <v>948</v>
      </c>
      <c r="K5" s="1073"/>
      <c r="L5" s="1071" t="s">
        <v>918</v>
      </c>
      <c r="M5" s="1073"/>
      <c r="N5" s="1071" t="s">
        <v>949</v>
      </c>
      <c r="O5" s="1073"/>
      <c r="P5" s="1071" t="s">
        <v>950</v>
      </c>
      <c r="Q5" s="1073"/>
      <c r="R5" s="1071" t="s">
        <v>951</v>
      </c>
      <c r="S5" s="1073"/>
      <c r="T5" s="97"/>
    </row>
    <row r="6" spans="1:20" ht="21" customHeight="1">
      <c r="A6" s="97" t="s">
        <v>179</v>
      </c>
      <c r="B6" s="329" t="s">
        <v>953</v>
      </c>
      <c r="C6" s="329" t="s">
        <v>954</v>
      </c>
      <c r="D6" s="329" t="s">
        <v>953</v>
      </c>
      <c r="E6" s="330" t="s">
        <v>954</v>
      </c>
      <c r="F6" s="329" t="s">
        <v>953</v>
      </c>
      <c r="G6" s="329" t="s">
        <v>954</v>
      </c>
      <c r="H6" s="329" t="s">
        <v>953</v>
      </c>
      <c r="I6" s="329" t="s">
        <v>954</v>
      </c>
      <c r="J6" s="329" t="s">
        <v>953</v>
      </c>
      <c r="K6" s="329" t="s">
        <v>954</v>
      </c>
      <c r="L6" s="329" t="s">
        <v>953</v>
      </c>
      <c r="M6" s="331" t="s">
        <v>180</v>
      </c>
      <c r="N6" s="331" t="s">
        <v>953</v>
      </c>
      <c r="O6" s="331" t="s">
        <v>180</v>
      </c>
      <c r="P6" s="331" t="s">
        <v>953</v>
      </c>
      <c r="Q6" s="331" t="s">
        <v>180</v>
      </c>
      <c r="R6" s="331" t="s">
        <v>953</v>
      </c>
      <c r="S6" s="331" t="s">
        <v>180</v>
      </c>
      <c r="T6" s="88" t="s">
        <v>955</v>
      </c>
    </row>
    <row r="7" spans="1:20" ht="21" customHeight="1">
      <c r="A7" s="332"/>
      <c r="B7" s="101" t="s">
        <v>956</v>
      </c>
      <c r="C7" s="101" t="s">
        <v>956</v>
      </c>
      <c r="D7" s="101" t="s">
        <v>956</v>
      </c>
      <c r="E7" s="333" t="s">
        <v>956</v>
      </c>
      <c r="F7" s="101" t="s">
        <v>956</v>
      </c>
      <c r="G7" s="101" t="s">
        <v>956</v>
      </c>
      <c r="H7" s="101" t="s">
        <v>956</v>
      </c>
      <c r="I7" s="101" t="s">
        <v>956</v>
      </c>
      <c r="J7" s="101" t="s">
        <v>956</v>
      </c>
      <c r="K7" s="101" t="s">
        <v>956</v>
      </c>
      <c r="L7" s="101" t="s">
        <v>956</v>
      </c>
      <c r="M7" s="101" t="s">
        <v>957</v>
      </c>
      <c r="N7" s="101" t="s">
        <v>956</v>
      </c>
      <c r="O7" s="101" t="s">
        <v>957</v>
      </c>
      <c r="P7" s="101" t="s">
        <v>956</v>
      </c>
      <c r="Q7" s="101" t="s">
        <v>957</v>
      </c>
      <c r="R7" s="101" t="s">
        <v>956</v>
      </c>
      <c r="S7" s="101" t="s">
        <v>957</v>
      </c>
      <c r="T7" s="334"/>
    </row>
    <row r="8" spans="1:20" ht="21" customHeight="1">
      <c r="A8" s="335"/>
      <c r="B8" s="102" t="s">
        <v>958</v>
      </c>
      <c r="C8" s="102" t="s">
        <v>959</v>
      </c>
      <c r="D8" s="102" t="s">
        <v>958</v>
      </c>
      <c r="E8" s="336" t="s">
        <v>959</v>
      </c>
      <c r="F8" s="102" t="s">
        <v>958</v>
      </c>
      <c r="G8" s="102" t="s">
        <v>959</v>
      </c>
      <c r="H8" s="102" t="s">
        <v>958</v>
      </c>
      <c r="I8" s="102" t="s">
        <v>959</v>
      </c>
      <c r="J8" s="102" t="s">
        <v>958</v>
      </c>
      <c r="K8" s="102" t="s">
        <v>959</v>
      </c>
      <c r="L8" s="102" t="s">
        <v>958</v>
      </c>
      <c r="M8" s="102" t="s">
        <v>1493</v>
      </c>
      <c r="N8" s="102" t="s">
        <v>958</v>
      </c>
      <c r="O8" s="102" t="s">
        <v>1493</v>
      </c>
      <c r="P8" s="102" t="s">
        <v>958</v>
      </c>
      <c r="Q8" s="102" t="s">
        <v>1493</v>
      </c>
      <c r="R8" s="102" t="s">
        <v>958</v>
      </c>
      <c r="S8" s="102" t="s">
        <v>1493</v>
      </c>
      <c r="T8" s="337"/>
    </row>
    <row r="9" spans="1:20" s="54" customFormat="1" ht="22.5" customHeight="1">
      <c r="A9" s="96" t="s">
        <v>167</v>
      </c>
      <c r="B9" s="338">
        <f>SUM(D9,F9,H9,J9)</f>
        <v>7838</v>
      </c>
      <c r="C9" s="339">
        <f>SUM(E9,G9,I9,K9)</f>
        <v>143400</v>
      </c>
      <c r="D9" s="305">
        <v>175</v>
      </c>
      <c r="E9" s="344">
        <v>32746</v>
      </c>
      <c r="F9" s="305">
        <v>273</v>
      </c>
      <c r="G9" s="344">
        <v>13427</v>
      </c>
      <c r="H9" s="305">
        <v>5433</v>
      </c>
      <c r="I9" s="305">
        <v>88726</v>
      </c>
      <c r="J9" s="305">
        <v>1957</v>
      </c>
      <c r="K9" s="345">
        <v>8501</v>
      </c>
      <c r="L9" s="339">
        <f>SUM(N9,P9,R9)</f>
        <v>3171</v>
      </c>
      <c r="M9" s="339">
        <f>SUM(O9,Q9,S9)</f>
        <v>37269</v>
      </c>
      <c r="N9" s="305">
        <v>1637</v>
      </c>
      <c r="O9" s="305">
        <f>SUM(O10:O21)</f>
        <v>19287</v>
      </c>
      <c r="P9" s="305">
        <v>828</v>
      </c>
      <c r="Q9" s="305">
        <f>SUM(Q10:Q21)</f>
        <v>9661</v>
      </c>
      <c r="R9" s="305">
        <v>706</v>
      </c>
      <c r="S9" s="306">
        <f>SUM(S10:S21)</f>
        <v>8321</v>
      </c>
      <c r="T9" s="90" t="s">
        <v>167</v>
      </c>
    </row>
    <row r="10" spans="1:20" ht="22.5" customHeight="1">
      <c r="A10" s="97" t="s">
        <v>182</v>
      </c>
      <c r="B10" s="340">
        <f aca="true" t="shared" si="0" ref="B10:C21">SUM(D10,F10,H10,J10)</f>
        <v>7722</v>
      </c>
      <c r="C10" s="245">
        <f t="shared" si="0"/>
        <v>11783</v>
      </c>
      <c r="D10" s="287">
        <v>172</v>
      </c>
      <c r="E10" s="346">
        <v>2384</v>
      </c>
      <c r="F10" s="287">
        <v>257</v>
      </c>
      <c r="G10" s="346">
        <v>1045</v>
      </c>
      <c r="H10" s="287">
        <v>5441</v>
      </c>
      <c r="I10" s="287">
        <v>8056</v>
      </c>
      <c r="J10" s="287">
        <v>1852</v>
      </c>
      <c r="K10" s="250">
        <v>298</v>
      </c>
      <c r="L10" s="245">
        <f aca="true" t="shared" si="1" ref="L10:L21">SUM(N10,P10,R10)</f>
        <v>3137</v>
      </c>
      <c r="M10" s="287">
        <v>3099</v>
      </c>
      <c r="N10" s="287">
        <v>1616</v>
      </c>
      <c r="O10" s="287">
        <v>1596</v>
      </c>
      <c r="P10" s="287">
        <v>814</v>
      </c>
      <c r="Q10" s="287">
        <v>804</v>
      </c>
      <c r="R10" s="287">
        <v>707</v>
      </c>
      <c r="S10" s="347">
        <v>699</v>
      </c>
      <c r="T10" s="88" t="s">
        <v>183</v>
      </c>
    </row>
    <row r="11" spans="1:20" ht="22.5" customHeight="1">
      <c r="A11" s="97" t="s">
        <v>184</v>
      </c>
      <c r="B11" s="340">
        <f t="shared" si="0"/>
        <v>7731</v>
      </c>
      <c r="C11" s="245">
        <f t="shared" si="0"/>
        <v>10364</v>
      </c>
      <c r="D11" s="287">
        <v>172</v>
      </c>
      <c r="E11" s="346">
        <v>2046</v>
      </c>
      <c r="F11" s="287">
        <v>257</v>
      </c>
      <c r="G11" s="346">
        <v>936</v>
      </c>
      <c r="H11" s="287">
        <v>5441</v>
      </c>
      <c r="I11" s="287">
        <v>7126</v>
      </c>
      <c r="J11" s="287">
        <v>1861</v>
      </c>
      <c r="K11" s="250">
        <v>256</v>
      </c>
      <c r="L11" s="245">
        <f t="shared" si="1"/>
        <v>3137</v>
      </c>
      <c r="M11" s="287">
        <v>3099</v>
      </c>
      <c r="N11" s="287">
        <v>1621</v>
      </c>
      <c r="O11" s="287">
        <v>1601</v>
      </c>
      <c r="P11" s="287">
        <v>814</v>
      </c>
      <c r="Q11" s="287">
        <v>804</v>
      </c>
      <c r="R11" s="287">
        <v>702</v>
      </c>
      <c r="S11" s="347">
        <v>694</v>
      </c>
      <c r="T11" s="98" t="s">
        <v>185</v>
      </c>
    </row>
    <row r="12" spans="1:20" ht="22.5" customHeight="1">
      <c r="A12" s="97" t="s">
        <v>186</v>
      </c>
      <c r="B12" s="340">
        <f t="shared" si="0"/>
        <v>7724</v>
      </c>
      <c r="C12" s="245">
        <f t="shared" si="0"/>
        <v>12109</v>
      </c>
      <c r="D12" s="287">
        <v>172</v>
      </c>
      <c r="E12" s="346">
        <v>2966</v>
      </c>
      <c r="F12" s="287">
        <v>257</v>
      </c>
      <c r="G12" s="346">
        <v>1142</v>
      </c>
      <c r="H12" s="287">
        <v>5441</v>
      </c>
      <c r="I12" s="287">
        <v>7490</v>
      </c>
      <c r="J12" s="287">
        <v>1854</v>
      </c>
      <c r="K12" s="250">
        <v>511</v>
      </c>
      <c r="L12" s="245">
        <f t="shared" si="1"/>
        <v>3136</v>
      </c>
      <c r="M12" s="287">
        <v>3098</v>
      </c>
      <c r="N12" s="287">
        <v>1624</v>
      </c>
      <c r="O12" s="287">
        <v>1604</v>
      </c>
      <c r="P12" s="287">
        <v>811</v>
      </c>
      <c r="Q12" s="287">
        <v>801</v>
      </c>
      <c r="R12" s="287">
        <v>701</v>
      </c>
      <c r="S12" s="347">
        <v>693</v>
      </c>
      <c r="T12" s="88" t="s">
        <v>187</v>
      </c>
    </row>
    <row r="13" spans="1:20" ht="22.5" customHeight="1">
      <c r="A13" s="97" t="s">
        <v>188</v>
      </c>
      <c r="B13" s="340">
        <f t="shared" si="0"/>
        <v>7705</v>
      </c>
      <c r="C13" s="245">
        <f t="shared" si="0"/>
        <v>12618</v>
      </c>
      <c r="D13" s="287">
        <v>172</v>
      </c>
      <c r="E13" s="346">
        <v>2884</v>
      </c>
      <c r="F13" s="287">
        <v>253</v>
      </c>
      <c r="G13" s="346">
        <v>1158</v>
      </c>
      <c r="H13" s="287">
        <v>5436</v>
      </c>
      <c r="I13" s="287">
        <v>7269</v>
      </c>
      <c r="J13" s="287">
        <v>1844</v>
      </c>
      <c r="K13" s="250">
        <v>1307</v>
      </c>
      <c r="L13" s="245">
        <v>3148</v>
      </c>
      <c r="M13" s="287">
        <v>3108</v>
      </c>
      <c r="N13" s="287">
        <v>1635</v>
      </c>
      <c r="O13" s="287">
        <v>1614</v>
      </c>
      <c r="P13" s="287">
        <v>811</v>
      </c>
      <c r="Q13" s="287">
        <v>802</v>
      </c>
      <c r="R13" s="287">
        <v>702</v>
      </c>
      <c r="S13" s="347">
        <v>692</v>
      </c>
      <c r="T13" s="88" t="s">
        <v>189</v>
      </c>
    </row>
    <row r="14" spans="1:20" ht="22.5" customHeight="1">
      <c r="A14" s="97" t="s">
        <v>190</v>
      </c>
      <c r="B14" s="340">
        <f t="shared" si="0"/>
        <v>7737</v>
      </c>
      <c r="C14" s="245">
        <f t="shared" si="0"/>
        <v>12844</v>
      </c>
      <c r="D14" s="287">
        <v>175</v>
      </c>
      <c r="E14" s="346">
        <v>2886</v>
      </c>
      <c r="F14" s="287">
        <v>262</v>
      </c>
      <c r="G14" s="346">
        <v>1196</v>
      </c>
      <c r="H14" s="287">
        <v>5435</v>
      </c>
      <c r="I14" s="287">
        <v>7425</v>
      </c>
      <c r="J14" s="287">
        <v>1865</v>
      </c>
      <c r="K14" s="250">
        <v>1337</v>
      </c>
      <c r="L14" s="245">
        <f>SUM(N14,P14,R14)</f>
        <v>3148</v>
      </c>
      <c r="M14" s="287">
        <v>3109</v>
      </c>
      <c r="N14" s="287">
        <v>1638</v>
      </c>
      <c r="O14" s="287">
        <v>1618</v>
      </c>
      <c r="P14" s="287">
        <v>812</v>
      </c>
      <c r="Q14" s="287">
        <v>802</v>
      </c>
      <c r="R14" s="287">
        <v>698</v>
      </c>
      <c r="S14" s="347">
        <v>689</v>
      </c>
      <c r="T14" s="88" t="s">
        <v>191</v>
      </c>
    </row>
    <row r="15" spans="1:20" ht="22.5" customHeight="1">
      <c r="A15" s="97" t="s">
        <v>192</v>
      </c>
      <c r="B15" s="340">
        <f t="shared" si="0"/>
        <v>7731</v>
      </c>
      <c r="C15" s="245">
        <f t="shared" si="0"/>
        <v>11930</v>
      </c>
      <c r="D15" s="287">
        <v>175</v>
      </c>
      <c r="E15" s="346">
        <v>2720</v>
      </c>
      <c r="F15" s="287">
        <v>262</v>
      </c>
      <c r="G15" s="346">
        <v>1111</v>
      </c>
      <c r="H15" s="287">
        <v>5435</v>
      </c>
      <c r="I15" s="287">
        <v>7157</v>
      </c>
      <c r="J15" s="287">
        <v>1859</v>
      </c>
      <c r="K15" s="250">
        <v>942</v>
      </c>
      <c r="L15" s="245">
        <f t="shared" si="1"/>
        <v>3149</v>
      </c>
      <c r="M15" s="287">
        <v>3110</v>
      </c>
      <c r="N15" s="287">
        <v>1637</v>
      </c>
      <c r="O15" s="287">
        <v>1617</v>
      </c>
      <c r="P15" s="287">
        <v>812</v>
      </c>
      <c r="Q15" s="287">
        <v>802</v>
      </c>
      <c r="R15" s="287">
        <v>700</v>
      </c>
      <c r="S15" s="347">
        <v>691</v>
      </c>
      <c r="T15" s="88" t="s">
        <v>193</v>
      </c>
    </row>
    <row r="16" spans="1:20" ht="22.5" customHeight="1">
      <c r="A16" s="97" t="s">
        <v>194</v>
      </c>
      <c r="B16" s="340">
        <f t="shared" si="0"/>
        <v>7756</v>
      </c>
      <c r="C16" s="245">
        <f t="shared" si="0"/>
        <v>11890</v>
      </c>
      <c r="D16" s="287">
        <v>175</v>
      </c>
      <c r="E16" s="346">
        <v>2664</v>
      </c>
      <c r="F16" s="287">
        <v>262</v>
      </c>
      <c r="G16" s="346">
        <v>1135</v>
      </c>
      <c r="H16" s="287">
        <v>5435</v>
      </c>
      <c r="I16" s="287">
        <v>7498</v>
      </c>
      <c r="J16" s="287">
        <v>1884</v>
      </c>
      <c r="K16" s="250">
        <v>593</v>
      </c>
      <c r="L16" s="245">
        <f t="shared" si="1"/>
        <v>3133</v>
      </c>
      <c r="M16" s="287">
        <v>3095</v>
      </c>
      <c r="N16" s="287">
        <v>1622</v>
      </c>
      <c r="O16" s="287">
        <v>1602</v>
      </c>
      <c r="P16" s="287">
        <v>814</v>
      </c>
      <c r="Q16" s="287">
        <v>804</v>
      </c>
      <c r="R16" s="287">
        <v>697</v>
      </c>
      <c r="S16" s="347">
        <v>689</v>
      </c>
      <c r="T16" s="88" t="s">
        <v>195</v>
      </c>
    </row>
    <row r="17" spans="1:20" ht="22.5" customHeight="1">
      <c r="A17" s="97" t="s">
        <v>196</v>
      </c>
      <c r="B17" s="340">
        <f t="shared" si="0"/>
        <v>7758</v>
      </c>
      <c r="C17" s="245">
        <f t="shared" si="0"/>
        <v>11657</v>
      </c>
      <c r="D17" s="287">
        <v>175</v>
      </c>
      <c r="E17" s="346">
        <v>2636</v>
      </c>
      <c r="F17" s="287">
        <v>262</v>
      </c>
      <c r="G17" s="346">
        <v>1174</v>
      </c>
      <c r="H17" s="287">
        <v>5435</v>
      </c>
      <c r="I17" s="287">
        <v>7395</v>
      </c>
      <c r="J17" s="287">
        <v>1886</v>
      </c>
      <c r="K17" s="250">
        <v>452</v>
      </c>
      <c r="L17" s="245">
        <f t="shared" si="1"/>
        <v>3123</v>
      </c>
      <c r="M17" s="287">
        <v>3085</v>
      </c>
      <c r="N17" s="287">
        <v>1621</v>
      </c>
      <c r="O17" s="287">
        <v>1601</v>
      </c>
      <c r="P17" s="287">
        <v>808</v>
      </c>
      <c r="Q17" s="287">
        <v>798</v>
      </c>
      <c r="R17" s="287">
        <v>694</v>
      </c>
      <c r="S17" s="347">
        <v>686</v>
      </c>
      <c r="T17" s="88" t="s">
        <v>197</v>
      </c>
    </row>
    <row r="18" spans="1:20" ht="22.5" customHeight="1">
      <c r="A18" s="97" t="s">
        <v>198</v>
      </c>
      <c r="B18" s="340">
        <f t="shared" si="0"/>
        <v>7791</v>
      </c>
      <c r="C18" s="245">
        <f t="shared" si="0"/>
        <v>12081</v>
      </c>
      <c r="D18" s="287">
        <v>175</v>
      </c>
      <c r="E18" s="346">
        <v>2846</v>
      </c>
      <c r="F18" s="287">
        <v>262</v>
      </c>
      <c r="G18" s="346">
        <v>1139</v>
      </c>
      <c r="H18" s="287">
        <v>5435</v>
      </c>
      <c r="I18" s="287">
        <v>7211</v>
      </c>
      <c r="J18" s="287">
        <v>1919</v>
      </c>
      <c r="K18" s="250">
        <v>885</v>
      </c>
      <c r="L18" s="245">
        <f t="shared" si="1"/>
        <v>3137</v>
      </c>
      <c r="M18" s="287">
        <v>3099</v>
      </c>
      <c r="N18" s="287">
        <v>1618</v>
      </c>
      <c r="O18" s="287">
        <v>1598</v>
      </c>
      <c r="P18" s="287">
        <v>816</v>
      </c>
      <c r="Q18" s="287">
        <v>806</v>
      </c>
      <c r="R18" s="287">
        <v>703</v>
      </c>
      <c r="S18" s="347">
        <v>695</v>
      </c>
      <c r="T18" s="88" t="s">
        <v>199</v>
      </c>
    </row>
    <row r="19" spans="1:20" ht="22.5" customHeight="1">
      <c r="A19" s="97" t="s">
        <v>200</v>
      </c>
      <c r="B19" s="340">
        <f t="shared" si="0"/>
        <v>7807</v>
      </c>
      <c r="C19" s="245">
        <f t="shared" si="0"/>
        <v>12434</v>
      </c>
      <c r="D19" s="287">
        <v>175</v>
      </c>
      <c r="E19" s="346">
        <v>2910</v>
      </c>
      <c r="F19" s="287">
        <v>272</v>
      </c>
      <c r="G19" s="346">
        <v>1180</v>
      </c>
      <c r="H19" s="287">
        <v>5435</v>
      </c>
      <c r="I19" s="287">
        <v>7406</v>
      </c>
      <c r="J19" s="287">
        <v>1925</v>
      </c>
      <c r="K19" s="250">
        <v>938</v>
      </c>
      <c r="L19" s="245">
        <f t="shared" si="1"/>
        <v>3153</v>
      </c>
      <c r="M19" s="287">
        <v>3114</v>
      </c>
      <c r="N19" s="287">
        <v>1630</v>
      </c>
      <c r="O19" s="287">
        <v>1609</v>
      </c>
      <c r="P19" s="287">
        <v>820</v>
      </c>
      <c r="Q19" s="287">
        <v>810</v>
      </c>
      <c r="R19" s="287">
        <v>703</v>
      </c>
      <c r="S19" s="347">
        <v>695</v>
      </c>
      <c r="T19" s="88" t="s">
        <v>201</v>
      </c>
    </row>
    <row r="20" spans="1:20" ht="22.5" customHeight="1">
      <c r="A20" s="97" t="s">
        <v>202</v>
      </c>
      <c r="B20" s="340">
        <f t="shared" si="0"/>
        <v>7837</v>
      </c>
      <c r="C20" s="245">
        <f t="shared" si="0"/>
        <v>11820</v>
      </c>
      <c r="D20" s="287">
        <v>175</v>
      </c>
      <c r="E20" s="346">
        <v>2970</v>
      </c>
      <c r="F20" s="287">
        <v>273</v>
      </c>
      <c r="G20" s="346">
        <v>1113</v>
      </c>
      <c r="H20" s="287">
        <v>5433</v>
      </c>
      <c r="I20" s="287">
        <v>7239</v>
      </c>
      <c r="J20" s="287">
        <v>1956</v>
      </c>
      <c r="K20" s="250">
        <v>498</v>
      </c>
      <c r="L20" s="245">
        <f t="shared" si="1"/>
        <v>3160</v>
      </c>
      <c r="M20" s="287">
        <v>3121</v>
      </c>
      <c r="N20" s="287">
        <v>1631</v>
      </c>
      <c r="O20" s="287">
        <v>1611</v>
      </c>
      <c r="P20" s="287">
        <v>821</v>
      </c>
      <c r="Q20" s="287">
        <v>810</v>
      </c>
      <c r="R20" s="287">
        <v>708</v>
      </c>
      <c r="S20" s="347">
        <v>700</v>
      </c>
      <c r="T20" s="88" t="s">
        <v>203</v>
      </c>
    </row>
    <row r="21" spans="1:20" ht="22.5" customHeight="1">
      <c r="A21" s="99" t="s">
        <v>204</v>
      </c>
      <c r="B21" s="342">
        <f t="shared" si="0"/>
        <v>7838</v>
      </c>
      <c r="C21" s="264">
        <f t="shared" si="0"/>
        <v>11870</v>
      </c>
      <c r="D21" s="310">
        <v>175</v>
      </c>
      <c r="E21" s="348">
        <v>2834</v>
      </c>
      <c r="F21" s="310">
        <v>273</v>
      </c>
      <c r="G21" s="348">
        <v>1098</v>
      </c>
      <c r="H21" s="310">
        <v>5433</v>
      </c>
      <c r="I21" s="310">
        <v>7454</v>
      </c>
      <c r="J21" s="310">
        <v>1957</v>
      </c>
      <c r="K21" s="255">
        <v>484</v>
      </c>
      <c r="L21" s="264">
        <f t="shared" si="1"/>
        <v>3171</v>
      </c>
      <c r="M21" s="310">
        <v>3132</v>
      </c>
      <c r="N21" s="310">
        <v>1637</v>
      </c>
      <c r="O21" s="310">
        <v>1616</v>
      </c>
      <c r="P21" s="310">
        <v>828</v>
      </c>
      <c r="Q21" s="310">
        <v>818</v>
      </c>
      <c r="R21" s="310">
        <v>706</v>
      </c>
      <c r="S21" s="349">
        <v>698</v>
      </c>
      <c r="T21" s="93" t="s">
        <v>205</v>
      </c>
    </row>
    <row r="22" spans="1:17" s="147" customFormat="1" ht="15.75" customHeight="1">
      <c r="A22" s="147" t="s">
        <v>1527</v>
      </c>
      <c r="B22" s="459"/>
      <c r="C22" s="459"/>
      <c r="D22" s="628"/>
      <c r="E22" s="628"/>
      <c r="F22" s="628"/>
      <c r="G22" s="782"/>
      <c r="I22" s="968"/>
      <c r="J22" s="782"/>
      <c r="K22" s="968"/>
      <c r="M22" s="968"/>
      <c r="N22" s="628"/>
      <c r="O22" s="782" t="s">
        <v>1528</v>
      </c>
      <c r="Q22" s="782"/>
    </row>
    <row r="23" spans="1:15" s="147" customFormat="1" ht="15.75" customHeight="1">
      <c r="A23" s="147" t="s">
        <v>880</v>
      </c>
      <c r="O23" s="980" t="s">
        <v>879</v>
      </c>
    </row>
    <row r="24" s="147" customFormat="1" ht="15.75" customHeight="1">
      <c r="A24" s="147" t="s">
        <v>881</v>
      </c>
    </row>
    <row r="25" s="147" customFormat="1" ht="15.75" customHeight="1">
      <c r="A25" s="147" t="s">
        <v>882</v>
      </c>
    </row>
    <row r="26" s="147" customFormat="1" ht="15.75" customHeight="1">
      <c r="A26" s="980" t="s">
        <v>883</v>
      </c>
    </row>
    <row r="27" ht="12.75">
      <c r="M27" s="343"/>
    </row>
    <row r="28" ht="12.75">
      <c r="M28" s="343"/>
    </row>
    <row r="29" ht="12.75">
      <c r="M29" s="343"/>
    </row>
    <row r="30" ht="12.75">
      <c r="M30" s="343"/>
    </row>
    <row r="31" ht="12.75">
      <c r="M31" s="343"/>
    </row>
    <row r="32" ht="12.75">
      <c r="M32" s="343"/>
    </row>
    <row r="33" ht="12.75">
      <c r="M33" s="343"/>
    </row>
    <row r="34" ht="12.75">
      <c r="M34" s="343"/>
    </row>
    <row r="35" ht="12.75">
      <c r="M35" s="343" t="s">
        <v>181</v>
      </c>
    </row>
  </sheetData>
  <sheetProtection/>
  <mergeCells count="21">
    <mergeCell ref="J5:K5"/>
    <mergeCell ref="J4:K4"/>
    <mergeCell ref="B5:C5"/>
    <mergeCell ref="D5:E5"/>
    <mergeCell ref="F5:G5"/>
    <mergeCell ref="H5:I5"/>
    <mergeCell ref="R5:S5"/>
    <mergeCell ref="P4:Q4"/>
    <mergeCell ref="R4:S4"/>
    <mergeCell ref="N4:O4"/>
    <mergeCell ref="P5:Q5"/>
    <mergeCell ref="L4:M4"/>
    <mergeCell ref="L5:M5"/>
    <mergeCell ref="N5:O5"/>
    <mergeCell ref="A1:T1"/>
    <mergeCell ref="B3:K3"/>
    <mergeCell ref="L3:S3"/>
    <mergeCell ref="B4:C4"/>
    <mergeCell ref="D4:E4"/>
    <mergeCell ref="F4:G4"/>
    <mergeCell ref="H4:I4"/>
  </mergeCells>
  <printOptions horizontalCentered="1" verticalCentered="1"/>
  <pageMargins left="0.35433070866141736" right="0.5511811023622047" top="0.3937007874015748" bottom="0.3937007874015748" header="0.5118110236220472" footer="0.5118110236220472"/>
  <pageSetup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T213"/>
  <sheetViews>
    <sheetView zoomScalePageLayoutView="0" workbookViewId="0" topLeftCell="A1">
      <selection activeCell="A11" sqref="A11"/>
    </sheetView>
  </sheetViews>
  <sheetFormatPr defaultColWidth="8.88671875" defaultRowHeight="13.5"/>
  <cols>
    <col min="1" max="1" width="8.3359375" style="14" customWidth="1"/>
    <col min="2" max="2" width="8.77734375" style="14" customWidth="1"/>
    <col min="3" max="3" width="7.77734375" style="14" customWidth="1"/>
    <col min="4" max="4" width="8.77734375" style="14" customWidth="1"/>
    <col min="5" max="5" width="8.88671875" style="14" customWidth="1"/>
    <col min="6" max="16" width="7.77734375" style="14" customWidth="1"/>
    <col min="17" max="17" width="7.77734375" style="25" customWidth="1"/>
    <col min="18" max="18" width="9.21484375" style="14" customWidth="1"/>
    <col min="19" max="19" width="11.21484375" style="14" customWidth="1"/>
    <col min="20" max="16384" width="8.88671875" style="14" customWidth="1"/>
  </cols>
  <sheetData>
    <row r="1" spans="1:19" s="51" customFormat="1" ht="25.5" customHeight="1">
      <c r="A1" s="1064" t="s">
        <v>72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</row>
    <row r="2" spans="1:19" s="51" customFormat="1" ht="18" customHeight="1">
      <c r="A2" s="51" t="s">
        <v>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1217" t="s">
        <v>74</v>
      </c>
      <c r="S2" s="1218"/>
    </row>
    <row r="3" spans="1:19" s="51" customFormat="1" ht="18.75" customHeight="1">
      <c r="A3" s="327"/>
      <c r="B3" s="331" t="s">
        <v>579</v>
      </c>
      <c r="C3" s="331" t="s">
        <v>580</v>
      </c>
      <c r="D3" s="331" t="s">
        <v>581</v>
      </c>
      <c r="E3" s="1185" t="s">
        <v>582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219"/>
      <c r="R3" s="1072"/>
      <c r="S3" s="327"/>
    </row>
    <row r="4" spans="1:19" s="51" customFormat="1" ht="18.75" customHeight="1">
      <c r="A4" s="97" t="s">
        <v>908</v>
      </c>
      <c r="B4" s="101"/>
      <c r="C4" s="101" t="s">
        <v>79</v>
      </c>
      <c r="D4" s="101"/>
      <c r="E4" s="332"/>
      <c r="F4" s="331" t="s">
        <v>583</v>
      </c>
      <c r="G4" s="331" t="s">
        <v>584</v>
      </c>
      <c r="H4" s="331" t="s">
        <v>585</v>
      </c>
      <c r="I4" s="331" t="s">
        <v>586</v>
      </c>
      <c r="J4" s="331" t="s">
        <v>587</v>
      </c>
      <c r="K4" s="331" t="s">
        <v>588</v>
      </c>
      <c r="L4" s="331" t="s">
        <v>589</v>
      </c>
      <c r="M4" s="331" t="s">
        <v>590</v>
      </c>
      <c r="N4" s="331" t="s">
        <v>591</v>
      </c>
      <c r="O4" s="331" t="s">
        <v>592</v>
      </c>
      <c r="P4" s="331" t="s">
        <v>593</v>
      </c>
      <c r="Q4" s="331" t="s">
        <v>594</v>
      </c>
      <c r="R4" s="331" t="s">
        <v>595</v>
      </c>
      <c r="S4" s="97" t="s">
        <v>899</v>
      </c>
    </row>
    <row r="5" spans="1:19" s="51" customFormat="1" ht="18.75" customHeight="1">
      <c r="A5" s="97"/>
      <c r="B5" s="101"/>
      <c r="C5" s="101" t="s">
        <v>91</v>
      </c>
      <c r="D5" s="101" t="s">
        <v>92</v>
      </c>
      <c r="E5" s="332"/>
      <c r="F5" s="101"/>
      <c r="G5" s="101"/>
      <c r="H5" s="101" t="s">
        <v>93</v>
      </c>
      <c r="I5" s="101"/>
      <c r="J5" s="101"/>
      <c r="K5" s="101"/>
      <c r="L5" s="101"/>
      <c r="M5" s="101"/>
      <c r="N5" s="101"/>
      <c r="O5" s="101"/>
      <c r="P5" s="101" t="s">
        <v>94</v>
      </c>
      <c r="Q5" s="101"/>
      <c r="R5" s="101"/>
      <c r="S5" s="97"/>
    </row>
    <row r="6" spans="1:19" s="51" customFormat="1" ht="18.75" customHeight="1">
      <c r="A6" s="99"/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99</v>
      </c>
      <c r="I6" s="102" t="s">
        <v>100</v>
      </c>
      <c r="J6" s="102" t="s">
        <v>101</v>
      </c>
      <c r="K6" s="102" t="s">
        <v>102</v>
      </c>
      <c r="L6" s="102" t="s">
        <v>103</v>
      </c>
      <c r="M6" s="102" t="s">
        <v>104</v>
      </c>
      <c r="N6" s="102" t="s">
        <v>105</v>
      </c>
      <c r="O6" s="102" t="s">
        <v>106</v>
      </c>
      <c r="P6" s="386" t="s">
        <v>107</v>
      </c>
      <c r="Q6" s="102" t="s">
        <v>108</v>
      </c>
      <c r="R6" s="102" t="s">
        <v>1233</v>
      </c>
      <c r="S6" s="99" t="s">
        <v>955</v>
      </c>
    </row>
    <row r="7" spans="1:20" s="55" customFormat="1" ht="22.5" customHeight="1">
      <c r="A7" s="94" t="s">
        <v>1402</v>
      </c>
      <c r="B7" s="197">
        <v>6888858</v>
      </c>
      <c r="C7" s="198">
        <v>16264</v>
      </c>
      <c r="D7" s="198">
        <v>6872594</v>
      </c>
      <c r="E7" s="198">
        <v>6888858</v>
      </c>
      <c r="F7" s="198">
        <v>2786</v>
      </c>
      <c r="G7" s="198">
        <v>754319</v>
      </c>
      <c r="H7" s="198">
        <v>0</v>
      </c>
      <c r="I7" s="198">
        <v>45722</v>
      </c>
      <c r="J7" s="198">
        <v>151517</v>
      </c>
      <c r="K7" s="198">
        <v>0</v>
      </c>
      <c r="L7" s="198">
        <v>0</v>
      </c>
      <c r="M7" s="198">
        <v>10115</v>
      </c>
      <c r="N7" s="198">
        <v>0</v>
      </c>
      <c r="O7" s="198">
        <v>345987</v>
      </c>
      <c r="P7" s="198">
        <v>366164</v>
      </c>
      <c r="Q7" s="198">
        <v>325212</v>
      </c>
      <c r="R7" s="199">
        <v>4887036</v>
      </c>
      <c r="S7" s="196" t="s">
        <v>1402</v>
      </c>
      <c r="T7" s="713"/>
    </row>
    <row r="8" spans="1:19" s="51" customFormat="1" ht="22.5" customHeight="1">
      <c r="A8" s="87" t="s">
        <v>1399</v>
      </c>
      <c r="B8" s="200">
        <f>SUM(C8:D8)</f>
        <v>10183017</v>
      </c>
      <c r="C8" s="201">
        <v>6943</v>
      </c>
      <c r="D8" s="201">
        <v>10176074</v>
      </c>
      <c r="E8" s="201">
        <f>SUM(F8:R8)</f>
        <v>10183017</v>
      </c>
      <c r="F8" s="201">
        <v>3010</v>
      </c>
      <c r="G8" s="201">
        <v>1177403</v>
      </c>
      <c r="H8" s="201">
        <v>0</v>
      </c>
      <c r="I8" s="201">
        <v>22567</v>
      </c>
      <c r="J8" s="201">
        <v>640779</v>
      </c>
      <c r="K8" s="201">
        <v>0</v>
      </c>
      <c r="L8" s="201">
        <v>0</v>
      </c>
      <c r="M8" s="201">
        <v>7378</v>
      </c>
      <c r="N8" s="201">
        <v>626</v>
      </c>
      <c r="O8" s="201">
        <v>991776</v>
      </c>
      <c r="P8" s="201">
        <v>443875</v>
      </c>
      <c r="Q8" s="201">
        <v>970972</v>
      </c>
      <c r="R8" s="202">
        <v>5924631</v>
      </c>
      <c r="S8" s="97" t="s">
        <v>1399</v>
      </c>
    </row>
    <row r="9" spans="1:19" s="51" customFormat="1" ht="22.5" customHeight="1">
      <c r="A9" s="87" t="s">
        <v>942</v>
      </c>
      <c r="B9" s="200">
        <v>10516860</v>
      </c>
      <c r="C9" s="201">
        <v>29871</v>
      </c>
      <c r="D9" s="201">
        <v>10486989</v>
      </c>
      <c r="E9" s="201">
        <v>10516860</v>
      </c>
      <c r="F9" s="201">
        <v>2535</v>
      </c>
      <c r="G9" s="201">
        <v>1192418</v>
      </c>
      <c r="H9" s="201">
        <v>0</v>
      </c>
      <c r="I9" s="201">
        <v>25893</v>
      </c>
      <c r="J9" s="201">
        <v>675255</v>
      </c>
      <c r="K9" s="201">
        <v>0</v>
      </c>
      <c r="L9" s="201">
        <v>0</v>
      </c>
      <c r="M9" s="201">
        <v>8996</v>
      </c>
      <c r="N9" s="201">
        <v>13819</v>
      </c>
      <c r="O9" s="201">
        <v>992789</v>
      </c>
      <c r="P9" s="201">
        <v>389353</v>
      </c>
      <c r="Q9" s="201">
        <v>907994</v>
      </c>
      <c r="R9" s="202">
        <v>6307808</v>
      </c>
      <c r="S9" s="97" t="s">
        <v>942</v>
      </c>
    </row>
    <row r="10" spans="1:19" s="51" customFormat="1" ht="22.5" customHeight="1">
      <c r="A10" s="87" t="s">
        <v>163</v>
      </c>
      <c r="B10" s="200">
        <v>11389918</v>
      </c>
      <c r="C10" s="201">
        <v>23911</v>
      </c>
      <c r="D10" s="201">
        <v>11366007</v>
      </c>
      <c r="E10" s="201">
        <v>11389918</v>
      </c>
      <c r="F10" s="201">
        <v>71315</v>
      </c>
      <c r="G10" s="201">
        <v>1117988</v>
      </c>
      <c r="H10" s="201">
        <v>0</v>
      </c>
      <c r="I10" s="201">
        <v>196135</v>
      </c>
      <c r="J10" s="201">
        <v>598268</v>
      </c>
      <c r="K10" s="201">
        <v>0</v>
      </c>
      <c r="L10" s="201">
        <v>0</v>
      </c>
      <c r="M10" s="201">
        <v>11430</v>
      </c>
      <c r="N10" s="201">
        <v>381790</v>
      </c>
      <c r="O10" s="201">
        <v>691378</v>
      </c>
      <c r="P10" s="201">
        <v>384064</v>
      </c>
      <c r="Q10" s="201">
        <v>874050</v>
      </c>
      <c r="R10" s="202">
        <v>7063500</v>
      </c>
      <c r="S10" s="97" t="s">
        <v>163</v>
      </c>
    </row>
    <row r="11" spans="1:19" s="54" customFormat="1" ht="22.5" customHeight="1">
      <c r="A11" s="89" t="s">
        <v>166</v>
      </c>
      <c r="B11" s="203">
        <f>SUM(B12:B17)</f>
        <v>11699649</v>
      </c>
      <c r="C11" s="204">
        <f>SUM(C12:C17)</f>
        <v>15223</v>
      </c>
      <c r="D11" s="204">
        <f>SUM(D12:D17)</f>
        <v>11684426</v>
      </c>
      <c r="E11" s="204">
        <f>SUM(E12:E17)</f>
        <v>11699649</v>
      </c>
      <c r="F11" s="204">
        <f aca="true" t="shared" si="0" ref="F11:R11">SUM(F12:F17)</f>
        <v>3311</v>
      </c>
      <c r="G11" s="204">
        <f t="shared" si="0"/>
        <v>1208924</v>
      </c>
      <c r="H11" s="204">
        <f t="shared" si="0"/>
        <v>0</v>
      </c>
      <c r="I11" s="204">
        <f t="shared" si="0"/>
        <v>98776</v>
      </c>
      <c r="J11" s="204">
        <f t="shared" si="0"/>
        <v>926227</v>
      </c>
      <c r="K11" s="204">
        <f t="shared" si="0"/>
        <v>0</v>
      </c>
      <c r="L11" s="204">
        <f t="shared" si="0"/>
        <v>0</v>
      </c>
      <c r="M11" s="204">
        <f t="shared" si="0"/>
        <v>18507</v>
      </c>
      <c r="N11" s="204">
        <f t="shared" si="0"/>
        <v>568</v>
      </c>
      <c r="O11" s="204">
        <f t="shared" si="0"/>
        <v>1244460</v>
      </c>
      <c r="P11" s="204">
        <f t="shared" si="0"/>
        <v>375173</v>
      </c>
      <c r="Q11" s="204">
        <f t="shared" si="0"/>
        <v>801619</v>
      </c>
      <c r="R11" s="205">
        <f t="shared" si="0"/>
        <v>7022084</v>
      </c>
      <c r="S11" s="96" t="s">
        <v>166</v>
      </c>
    </row>
    <row r="12" spans="1:19" s="51" customFormat="1" ht="22.5" customHeight="1">
      <c r="A12" s="87" t="s">
        <v>596</v>
      </c>
      <c r="B12" s="200">
        <f>SUM(F12:R12)</f>
        <v>8472110</v>
      </c>
      <c r="C12" s="201">
        <v>15223</v>
      </c>
      <c r="D12" s="206">
        <v>8456887</v>
      </c>
      <c r="E12" s="201">
        <f aca="true" t="shared" si="1" ref="E12:E17">SUM(F12:R12)</f>
        <v>8472110</v>
      </c>
      <c r="F12" s="201">
        <v>3311</v>
      </c>
      <c r="G12" s="201">
        <v>768457</v>
      </c>
      <c r="H12" s="201">
        <v>0</v>
      </c>
      <c r="I12" s="201">
        <v>45594</v>
      </c>
      <c r="J12" s="201">
        <v>250116</v>
      </c>
      <c r="K12" s="201">
        <v>0</v>
      </c>
      <c r="L12" s="201">
        <v>0</v>
      </c>
      <c r="M12" s="201">
        <v>18147</v>
      </c>
      <c r="N12" s="201">
        <v>0</v>
      </c>
      <c r="O12" s="201">
        <v>438680</v>
      </c>
      <c r="P12" s="201">
        <v>374853</v>
      </c>
      <c r="Q12" s="201">
        <v>134116</v>
      </c>
      <c r="R12" s="202">
        <v>6438836</v>
      </c>
      <c r="S12" s="208" t="s">
        <v>109</v>
      </c>
    </row>
    <row r="13" spans="1:19" s="51" customFormat="1" ht="22.5" customHeight="1">
      <c r="A13" s="87" t="s">
        <v>597</v>
      </c>
      <c r="B13" s="200">
        <v>497734</v>
      </c>
      <c r="C13" s="206">
        <v>0</v>
      </c>
      <c r="D13" s="201">
        <v>497734</v>
      </c>
      <c r="E13" s="201">
        <f t="shared" si="1"/>
        <v>497734</v>
      </c>
      <c r="F13" s="206">
        <v>0</v>
      </c>
      <c r="G13" s="206">
        <v>22572</v>
      </c>
      <c r="H13" s="206">
        <v>0</v>
      </c>
      <c r="I13" s="206">
        <v>10297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122700</v>
      </c>
      <c r="P13" s="206">
        <v>320</v>
      </c>
      <c r="Q13" s="206">
        <v>272443</v>
      </c>
      <c r="R13" s="207">
        <f>2000+67402</f>
        <v>69402</v>
      </c>
      <c r="S13" s="208" t="s">
        <v>110</v>
      </c>
    </row>
    <row r="14" spans="1:19" s="51" customFormat="1" ht="22.5" customHeight="1">
      <c r="A14" s="87" t="s">
        <v>598</v>
      </c>
      <c r="B14" s="200">
        <v>681840</v>
      </c>
      <c r="C14" s="206">
        <v>0</v>
      </c>
      <c r="D14" s="201">
        <v>681840</v>
      </c>
      <c r="E14" s="201">
        <f t="shared" si="1"/>
        <v>681840</v>
      </c>
      <c r="F14" s="206">
        <v>0</v>
      </c>
      <c r="G14" s="201">
        <v>93265</v>
      </c>
      <c r="H14" s="206">
        <v>0</v>
      </c>
      <c r="I14" s="201">
        <v>0</v>
      </c>
      <c r="J14" s="206">
        <v>198311</v>
      </c>
      <c r="K14" s="201">
        <v>0</v>
      </c>
      <c r="L14" s="206">
        <v>0</v>
      </c>
      <c r="M14" s="206">
        <v>0</v>
      </c>
      <c r="N14" s="206">
        <v>0</v>
      </c>
      <c r="O14" s="206">
        <v>355200</v>
      </c>
      <c r="P14" s="201">
        <v>0</v>
      </c>
      <c r="Q14" s="206">
        <v>0</v>
      </c>
      <c r="R14" s="207">
        <v>35064</v>
      </c>
      <c r="S14" s="97" t="s">
        <v>111</v>
      </c>
    </row>
    <row r="15" spans="1:19" s="51" customFormat="1" ht="22.5" customHeight="1">
      <c r="A15" s="87" t="s">
        <v>599</v>
      </c>
      <c r="B15" s="200">
        <v>978748</v>
      </c>
      <c r="C15" s="206">
        <v>0</v>
      </c>
      <c r="D15" s="201">
        <v>978748</v>
      </c>
      <c r="E15" s="201">
        <f t="shared" si="1"/>
        <v>978748</v>
      </c>
      <c r="F15" s="206">
        <v>0</v>
      </c>
      <c r="G15" s="201">
        <v>11180</v>
      </c>
      <c r="H15" s="206">
        <v>0</v>
      </c>
      <c r="I15" s="201">
        <v>39405</v>
      </c>
      <c r="J15" s="201">
        <v>375577</v>
      </c>
      <c r="K15" s="201">
        <v>0</v>
      </c>
      <c r="L15" s="206">
        <v>0</v>
      </c>
      <c r="M15" s="206">
        <v>360</v>
      </c>
      <c r="N15" s="201">
        <v>0</v>
      </c>
      <c r="O15" s="206">
        <v>0</v>
      </c>
      <c r="P15" s="206">
        <v>0</v>
      </c>
      <c r="Q15" s="206">
        <v>194600</v>
      </c>
      <c r="R15" s="202">
        <f>239889+67245+50492</f>
        <v>357626</v>
      </c>
      <c r="S15" s="97" t="s">
        <v>112</v>
      </c>
    </row>
    <row r="16" spans="1:19" s="51" customFormat="1" ht="22.5" customHeight="1">
      <c r="A16" s="87" t="s">
        <v>600</v>
      </c>
      <c r="B16" s="200">
        <v>397194</v>
      </c>
      <c r="C16" s="206">
        <v>0</v>
      </c>
      <c r="D16" s="201">
        <v>397194</v>
      </c>
      <c r="E16" s="201">
        <f t="shared" si="1"/>
        <v>397194</v>
      </c>
      <c r="F16" s="206">
        <v>0</v>
      </c>
      <c r="G16" s="206">
        <v>0</v>
      </c>
      <c r="H16" s="206">
        <v>0</v>
      </c>
      <c r="I16" s="201">
        <v>3480</v>
      </c>
      <c r="J16" s="201">
        <v>0</v>
      </c>
      <c r="K16" s="201">
        <v>0</v>
      </c>
      <c r="L16" s="206">
        <v>0</v>
      </c>
      <c r="M16" s="206">
        <v>0</v>
      </c>
      <c r="N16" s="206">
        <v>568</v>
      </c>
      <c r="O16" s="201">
        <v>127430</v>
      </c>
      <c r="P16" s="201">
        <v>0</v>
      </c>
      <c r="Q16" s="206">
        <v>200460</v>
      </c>
      <c r="R16" s="202">
        <f>456+64800</f>
        <v>65256</v>
      </c>
      <c r="S16" s="97" t="s">
        <v>113</v>
      </c>
    </row>
    <row r="17" spans="1:19" s="51" customFormat="1" ht="22.5" customHeight="1">
      <c r="A17" s="167" t="s">
        <v>114</v>
      </c>
      <c r="B17" s="209">
        <v>672023</v>
      </c>
      <c r="C17" s="210">
        <v>0</v>
      </c>
      <c r="D17" s="210">
        <v>672023</v>
      </c>
      <c r="E17" s="210">
        <f t="shared" si="1"/>
        <v>672023</v>
      </c>
      <c r="F17" s="210">
        <v>0</v>
      </c>
      <c r="G17" s="210">
        <v>313450</v>
      </c>
      <c r="H17" s="210">
        <v>0</v>
      </c>
      <c r="I17" s="210">
        <v>0</v>
      </c>
      <c r="J17" s="210">
        <v>102223</v>
      </c>
      <c r="K17" s="210">
        <v>0</v>
      </c>
      <c r="L17" s="210">
        <v>0</v>
      </c>
      <c r="M17" s="210">
        <v>0</v>
      </c>
      <c r="N17" s="210">
        <v>0</v>
      </c>
      <c r="O17" s="210">
        <v>200450</v>
      </c>
      <c r="P17" s="210">
        <v>0</v>
      </c>
      <c r="Q17" s="210">
        <v>0</v>
      </c>
      <c r="R17" s="211">
        <f>50050+5850</f>
        <v>55900</v>
      </c>
      <c r="S17" s="99" t="s">
        <v>115</v>
      </c>
    </row>
    <row r="18" spans="1:19" s="147" customFormat="1" ht="19.5" customHeight="1">
      <c r="A18" s="833" t="s">
        <v>611</v>
      </c>
      <c r="E18" s="834"/>
      <c r="G18" s="834" t="s">
        <v>1076</v>
      </c>
      <c r="H18" s="834" t="s">
        <v>1076</v>
      </c>
      <c r="L18" s="835"/>
      <c r="M18" s="832" t="s">
        <v>614</v>
      </c>
      <c r="N18" s="835"/>
      <c r="O18" s="835"/>
      <c r="P18" s="832"/>
      <c r="Q18" s="832"/>
      <c r="R18" s="832"/>
      <c r="S18" s="832"/>
    </row>
    <row r="19" spans="1:19" s="147" customFormat="1" ht="19.5" customHeight="1">
      <c r="A19" s="1216" t="s">
        <v>612</v>
      </c>
      <c r="B19" s="1220"/>
      <c r="C19" s="1220"/>
      <c r="D19" s="1220"/>
      <c r="O19" s="1189"/>
      <c r="P19" s="1189"/>
      <c r="Q19" s="1189"/>
      <c r="R19" s="1189"/>
      <c r="S19" s="1189"/>
    </row>
    <row r="20" spans="1:19" s="147" customFormat="1" ht="19.5" customHeight="1">
      <c r="A20" s="1216" t="s">
        <v>613</v>
      </c>
      <c r="B20" s="1216"/>
      <c r="C20" s="1216"/>
      <c r="D20" s="1216"/>
      <c r="E20" s="1216"/>
      <c r="F20" s="1216"/>
      <c r="G20" s="1216"/>
      <c r="H20" s="1216"/>
      <c r="I20" s="1216"/>
      <c r="J20" s="1216"/>
      <c r="K20" s="1216"/>
      <c r="L20" s="1216"/>
      <c r="M20" s="1216"/>
      <c r="N20" s="1216"/>
      <c r="O20" s="1189"/>
      <c r="P20" s="1189"/>
      <c r="Q20" s="1189"/>
      <c r="R20" s="1189"/>
      <c r="S20" s="1189"/>
    </row>
    <row r="21" spans="15:17" s="51" customFormat="1" ht="12.75">
      <c r="O21" s="823"/>
      <c r="P21" s="823"/>
      <c r="Q21" s="823"/>
    </row>
    <row r="22" s="51" customFormat="1" ht="12.75">
      <c r="Q22" s="324"/>
    </row>
    <row r="23" s="51" customFormat="1" ht="12.75">
      <c r="Q23" s="324"/>
    </row>
    <row r="24" s="51" customFormat="1" ht="12.75">
      <c r="Q24" s="324"/>
    </row>
    <row r="25" s="51" customFormat="1" ht="12.75">
      <c r="Q25" s="324"/>
    </row>
    <row r="26" s="51" customFormat="1" ht="12.75">
      <c r="Q26" s="324"/>
    </row>
    <row r="27" s="51" customFormat="1" ht="12.75">
      <c r="Q27" s="324"/>
    </row>
    <row r="28" s="51" customFormat="1" ht="12.75">
      <c r="Q28" s="324"/>
    </row>
    <row r="29" s="51" customFormat="1" ht="12.75">
      <c r="Q29" s="324"/>
    </row>
    <row r="30" s="51" customFormat="1" ht="12.75">
      <c r="Q30" s="324"/>
    </row>
    <row r="31" s="51" customFormat="1" ht="12.75">
      <c r="Q31" s="324"/>
    </row>
    <row r="32" s="51" customFormat="1" ht="12.75">
      <c r="Q32" s="324"/>
    </row>
    <row r="33" s="51" customFormat="1" ht="12.75">
      <c r="Q33" s="324"/>
    </row>
    <row r="34" s="51" customFormat="1" ht="12.75">
      <c r="Q34" s="324"/>
    </row>
    <row r="35" s="51" customFormat="1" ht="12.75">
      <c r="Q35" s="324"/>
    </row>
    <row r="36" s="51" customFormat="1" ht="12.75">
      <c r="Q36" s="324"/>
    </row>
    <row r="37" s="51" customFormat="1" ht="12.75">
      <c r="Q37" s="324"/>
    </row>
    <row r="38" s="51" customFormat="1" ht="12.75">
      <c r="Q38" s="324"/>
    </row>
    <row r="39" s="51" customFormat="1" ht="12.75">
      <c r="Q39" s="324"/>
    </row>
    <row r="40" s="51" customFormat="1" ht="12.75">
      <c r="Q40" s="324"/>
    </row>
    <row r="41" s="51" customFormat="1" ht="12.75">
      <c r="Q41" s="324"/>
    </row>
    <row r="42" s="51" customFormat="1" ht="12.75">
      <c r="Q42" s="324"/>
    </row>
    <row r="43" s="51" customFormat="1" ht="12.75">
      <c r="Q43" s="324"/>
    </row>
    <row r="44" s="51" customFormat="1" ht="12.75">
      <c r="Q44" s="324"/>
    </row>
    <row r="45" s="51" customFormat="1" ht="12.75">
      <c r="Q45" s="324"/>
    </row>
    <row r="46" s="51" customFormat="1" ht="12.75">
      <c r="Q46" s="324"/>
    </row>
    <row r="47" s="51" customFormat="1" ht="12.75">
      <c r="Q47" s="324"/>
    </row>
    <row r="48" s="51" customFormat="1" ht="12.75">
      <c r="Q48" s="324"/>
    </row>
    <row r="49" s="51" customFormat="1" ht="12.75">
      <c r="Q49" s="324"/>
    </row>
    <row r="50" s="51" customFormat="1" ht="12.75">
      <c r="Q50" s="324"/>
    </row>
    <row r="51" s="51" customFormat="1" ht="12.75">
      <c r="Q51" s="324"/>
    </row>
    <row r="52" s="51" customFormat="1" ht="12.75">
      <c r="Q52" s="324"/>
    </row>
    <row r="53" s="51" customFormat="1" ht="12.75">
      <c r="Q53" s="324"/>
    </row>
    <row r="54" s="51" customFormat="1" ht="12.75">
      <c r="Q54" s="324"/>
    </row>
    <row r="55" s="51" customFormat="1" ht="12.75">
      <c r="Q55" s="324"/>
    </row>
    <row r="56" s="51" customFormat="1" ht="12.75">
      <c r="Q56" s="324"/>
    </row>
    <row r="57" s="51" customFormat="1" ht="12.75">
      <c r="Q57" s="324"/>
    </row>
    <row r="58" s="51" customFormat="1" ht="12.75">
      <c r="Q58" s="324"/>
    </row>
    <row r="59" s="51" customFormat="1" ht="12.75">
      <c r="Q59" s="324"/>
    </row>
    <row r="60" s="51" customFormat="1" ht="12.75">
      <c r="Q60" s="324"/>
    </row>
    <row r="61" s="51" customFormat="1" ht="12.75">
      <c r="Q61" s="324"/>
    </row>
    <row r="62" s="51" customFormat="1" ht="12.75">
      <c r="Q62" s="324"/>
    </row>
    <row r="63" s="51" customFormat="1" ht="12.75">
      <c r="Q63" s="324"/>
    </row>
    <row r="64" s="51" customFormat="1" ht="12.75">
      <c r="Q64" s="324"/>
    </row>
    <row r="65" s="51" customFormat="1" ht="12.75">
      <c r="Q65" s="324"/>
    </row>
    <row r="66" s="51" customFormat="1" ht="12.75">
      <c r="Q66" s="324"/>
    </row>
    <row r="67" s="51" customFormat="1" ht="12.75">
      <c r="Q67" s="324"/>
    </row>
    <row r="68" s="51" customFormat="1" ht="12.75">
      <c r="Q68" s="324"/>
    </row>
    <row r="69" s="51" customFormat="1" ht="12.75">
      <c r="Q69" s="324"/>
    </row>
    <row r="70" s="51" customFormat="1" ht="12.75">
      <c r="Q70" s="324"/>
    </row>
    <row r="71" s="51" customFormat="1" ht="12.75">
      <c r="Q71" s="324"/>
    </row>
    <row r="72" s="51" customFormat="1" ht="12.75">
      <c r="Q72" s="324"/>
    </row>
    <row r="73" s="51" customFormat="1" ht="12.75">
      <c r="Q73" s="324"/>
    </row>
    <row r="74" s="51" customFormat="1" ht="12.75">
      <c r="Q74" s="324"/>
    </row>
    <row r="75" s="51" customFormat="1" ht="12.75">
      <c r="Q75" s="324"/>
    </row>
    <row r="76" s="51" customFormat="1" ht="12.75">
      <c r="Q76" s="324"/>
    </row>
    <row r="77" s="51" customFormat="1" ht="12.75">
      <c r="Q77" s="324"/>
    </row>
    <row r="78" s="51" customFormat="1" ht="12.75">
      <c r="Q78" s="324"/>
    </row>
    <row r="79" s="51" customFormat="1" ht="12.75">
      <c r="Q79" s="324"/>
    </row>
    <row r="80" s="51" customFormat="1" ht="12.75">
      <c r="Q80" s="324"/>
    </row>
    <row r="81" s="51" customFormat="1" ht="12.75">
      <c r="Q81" s="324"/>
    </row>
    <row r="82" s="51" customFormat="1" ht="12.75">
      <c r="Q82" s="324"/>
    </row>
    <row r="83" s="51" customFormat="1" ht="12.75">
      <c r="Q83" s="324"/>
    </row>
    <row r="84" s="51" customFormat="1" ht="12.75">
      <c r="Q84" s="324"/>
    </row>
    <row r="85" s="51" customFormat="1" ht="12.75">
      <c r="Q85" s="324"/>
    </row>
    <row r="86" s="51" customFormat="1" ht="12.75">
      <c r="Q86" s="324"/>
    </row>
    <row r="87" s="51" customFormat="1" ht="12.75">
      <c r="Q87" s="324"/>
    </row>
    <row r="88" s="51" customFormat="1" ht="12.75">
      <c r="Q88" s="324"/>
    </row>
    <row r="89" s="51" customFormat="1" ht="12.75">
      <c r="Q89" s="324"/>
    </row>
    <row r="90" s="51" customFormat="1" ht="12.75">
      <c r="Q90" s="324"/>
    </row>
    <row r="91" s="51" customFormat="1" ht="12.75">
      <c r="Q91" s="324"/>
    </row>
    <row r="92" s="51" customFormat="1" ht="12.75">
      <c r="Q92" s="324"/>
    </row>
    <row r="93" s="51" customFormat="1" ht="12.75">
      <c r="Q93" s="324"/>
    </row>
    <row r="94" s="51" customFormat="1" ht="12.75">
      <c r="Q94" s="324"/>
    </row>
    <row r="95" s="51" customFormat="1" ht="12.75">
      <c r="Q95" s="324"/>
    </row>
    <row r="96" s="51" customFormat="1" ht="12.75">
      <c r="Q96" s="324"/>
    </row>
    <row r="97" s="51" customFormat="1" ht="12.75">
      <c r="Q97" s="324"/>
    </row>
    <row r="98" s="51" customFormat="1" ht="12.75">
      <c r="Q98" s="324"/>
    </row>
    <row r="99" s="51" customFormat="1" ht="12.75">
      <c r="Q99" s="324"/>
    </row>
    <row r="100" s="51" customFormat="1" ht="12.75">
      <c r="Q100" s="324"/>
    </row>
    <row r="101" s="51" customFormat="1" ht="12.75">
      <c r="Q101" s="324"/>
    </row>
    <row r="102" s="51" customFormat="1" ht="12.75">
      <c r="Q102" s="324"/>
    </row>
    <row r="103" s="51" customFormat="1" ht="12.75">
      <c r="Q103" s="324"/>
    </row>
    <row r="104" s="51" customFormat="1" ht="12.75">
      <c r="Q104" s="324"/>
    </row>
    <row r="105" s="51" customFormat="1" ht="12.75">
      <c r="Q105" s="324"/>
    </row>
    <row r="106" s="51" customFormat="1" ht="12.75">
      <c r="Q106" s="324"/>
    </row>
    <row r="107" s="51" customFormat="1" ht="12.75">
      <c r="Q107" s="324"/>
    </row>
    <row r="108" s="51" customFormat="1" ht="12.75">
      <c r="Q108" s="324"/>
    </row>
    <row r="109" s="51" customFormat="1" ht="12.75">
      <c r="Q109" s="324"/>
    </row>
    <row r="110" s="51" customFormat="1" ht="12.75">
      <c r="Q110" s="324"/>
    </row>
    <row r="111" s="51" customFormat="1" ht="12.75">
      <c r="Q111" s="324"/>
    </row>
    <row r="112" s="51" customFormat="1" ht="12.75">
      <c r="Q112" s="324"/>
    </row>
    <row r="113" s="51" customFormat="1" ht="12.75">
      <c r="Q113" s="324"/>
    </row>
    <row r="114" s="51" customFormat="1" ht="12.75">
      <c r="Q114" s="324"/>
    </row>
    <row r="115" s="51" customFormat="1" ht="12.75">
      <c r="Q115" s="324"/>
    </row>
    <row r="116" s="51" customFormat="1" ht="12.75">
      <c r="Q116" s="324"/>
    </row>
    <row r="117" s="51" customFormat="1" ht="12.75">
      <c r="Q117" s="324"/>
    </row>
    <row r="118" s="51" customFormat="1" ht="12.75">
      <c r="Q118" s="324"/>
    </row>
    <row r="119" s="51" customFormat="1" ht="12.75">
      <c r="Q119" s="324"/>
    </row>
    <row r="120" s="51" customFormat="1" ht="12.75">
      <c r="Q120" s="324"/>
    </row>
    <row r="121" s="51" customFormat="1" ht="12.75">
      <c r="Q121" s="324"/>
    </row>
    <row r="122" s="51" customFormat="1" ht="12.75">
      <c r="Q122" s="324"/>
    </row>
    <row r="123" s="51" customFormat="1" ht="12.75">
      <c r="Q123" s="324"/>
    </row>
    <row r="124" s="51" customFormat="1" ht="12.75">
      <c r="Q124" s="324"/>
    </row>
    <row r="125" s="51" customFormat="1" ht="12.75">
      <c r="Q125" s="324"/>
    </row>
    <row r="126" s="51" customFormat="1" ht="12.75">
      <c r="Q126" s="324"/>
    </row>
    <row r="127" s="51" customFormat="1" ht="12.75">
      <c r="Q127" s="324"/>
    </row>
    <row r="128" s="51" customFormat="1" ht="12.75">
      <c r="Q128" s="324"/>
    </row>
    <row r="129" s="51" customFormat="1" ht="12.75">
      <c r="Q129" s="324"/>
    </row>
    <row r="130" s="51" customFormat="1" ht="12.75">
      <c r="Q130" s="324"/>
    </row>
    <row r="131" s="51" customFormat="1" ht="12.75">
      <c r="Q131" s="324"/>
    </row>
    <row r="132" s="51" customFormat="1" ht="12.75">
      <c r="Q132" s="324"/>
    </row>
    <row r="133" s="51" customFormat="1" ht="12.75">
      <c r="Q133" s="324"/>
    </row>
    <row r="134" s="51" customFormat="1" ht="12.75">
      <c r="Q134" s="324"/>
    </row>
    <row r="135" s="51" customFormat="1" ht="12.75">
      <c r="Q135" s="324"/>
    </row>
    <row r="136" s="51" customFormat="1" ht="12.75">
      <c r="Q136" s="324"/>
    </row>
    <row r="137" s="51" customFormat="1" ht="12.75">
      <c r="Q137" s="324"/>
    </row>
    <row r="138" s="51" customFormat="1" ht="12.75">
      <c r="Q138" s="324"/>
    </row>
    <row r="139" s="51" customFormat="1" ht="12.75">
      <c r="Q139" s="324"/>
    </row>
    <row r="140" s="51" customFormat="1" ht="12.75">
      <c r="Q140" s="324"/>
    </row>
    <row r="141" s="51" customFormat="1" ht="12.75">
      <c r="Q141" s="324"/>
    </row>
    <row r="142" s="51" customFormat="1" ht="12.75">
      <c r="Q142" s="324"/>
    </row>
    <row r="143" s="51" customFormat="1" ht="12.75">
      <c r="Q143" s="324"/>
    </row>
    <row r="144" s="51" customFormat="1" ht="12.75">
      <c r="Q144" s="324"/>
    </row>
    <row r="145" s="51" customFormat="1" ht="12.75">
      <c r="Q145" s="324"/>
    </row>
    <row r="146" s="51" customFormat="1" ht="12.75">
      <c r="Q146" s="324"/>
    </row>
    <row r="147" s="51" customFormat="1" ht="12.75">
      <c r="Q147" s="324"/>
    </row>
    <row r="148" s="51" customFormat="1" ht="12.75">
      <c r="Q148" s="324"/>
    </row>
    <row r="149" s="51" customFormat="1" ht="12.75">
      <c r="Q149" s="324"/>
    </row>
    <row r="150" s="51" customFormat="1" ht="12.75">
      <c r="Q150" s="324"/>
    </row>
    <row r="151" s="51" customFormat="1" ht="12.75">
      <c r="Q151" s="324"/>
    </row>
    <row r="152" s="51" customFormat="1" ht="12.75">
      <c r="Q152" s="324"/>
    </row>
    <row r="153" s="51" customFormat="1" ht="12.75">
      <c r="Q153" s="324"/>
    </row>
    <row r="154" s="51" customFormat="1" ht="12.75">
      <c r="Q154" s="324"/>
    </row>
    <row r="155" s="51" customFormat="1" ht="12.75">
      <c r="Q155" s="324"/>
    </row>
    <row r="156" s="51" customFormat="1" ht="12.75">
      <c r="Q156" s="324"/>
    </row>
    <row r="157" s="51" customFormat="1" ht="12.75">
      <c r="Q157" s="324"/>
    </row>
    <row r="158" s="51" customFormat="1" ht="12.75">
      <c r="Q158" s="324"/>
    </row>
    <row r="159" s="51" customFormat="1" ht="12.75">
      <c r="Q159" s="324"/>
    </row>
    <row r="160" s="51" customFormat="1" ht="12.75">
      <c r="Q160" s="324"/>
    </row>
    <row r="161" s="51" customFormat="1" ht="12.75">
      <c r="Q161" s="324"/>
    </row>
    <row r="162" s="51" customFormat="1" ht="12.75">
      <c r="Q162" s="324"/>
    </row>
    <row r="163" s="51" customFormat="1" ht="12.75">
      <c r="Q163" s="324"/>
    </row>
    <row r="164" s="51" customFormat="1" ht="12.75">
      <c r="Q164" s="324"/>
    </row>
    <row r="165" s="51" customFormat="1" ht="12.75">
      <c r="Q165" s="324"/>
    </row>
    <row r="166" s="51" customFormat="1" ht="12.75">
      <c r="Q166" s="324"/>
    </row>
    <row r="167" s="51" customFormat="1" ht="12.75">
      <c r="Q167" s="324"/>
    </row>
    <row r="168" s="51" customFormat="1" ht="12.75">
      <c r="Q168" s="324"/>
    </row>
    <row r="169" s="51" customFormat="1" ht="12.75">
      <c r="Q169" s="324"/>
    </row>
    <row r="170" s="51" customFormat="1" ht="12.75">
      <c r="Q170" s="324"/>
    </row>
    <row r="171" s="51" customFormat="1" ht="12.75">
      <c r="Q171" s="324"/>
    </row>
    <row r="172" s="51" customFormat="1" ht="12.75">
      <c r="Q172" s="324"/>
    </row>
    <row r="173" s="51" customFormat="1" ht="12.75">
      <c r="Q173" s="324"/>
    </row>
    <row r="174" s="51" customFormat="1" ht="12.75">
      <c r="Q174" s="324"/>
    </row>
    <row r="175" s="51" customFormat="1" ht="12.75">
      <c r="Q175" s="324"/>
    </row>
    <row r="176" s="51" customFormat="1" ht="12.75">
      <c r="Q176" s="324"/>
    </row>
    <row r="177" s="51" customFormat="1" ht="12.75">
      <c r="Q177" s="324"/>
    </row>
    <row r="178" s="51" customFormat="1" ht="12.75">
      <c r="Q178" s="324"/>
    </row>
    <row r="179" s="51" customFormat="1" ht="12.75">
      <c r="Q179" s="324"/>
    </row>
    <row r="180" s="51" customFormat="1" ht="12.75">
      <c r="Q180" s="324"/>
    </row>
    <row r="181" s="51" customFormat="1" ht="12.75">
      <c r="Q181" s="324"/>
    </row>
    <row r="182" s="51" customFormat="1" ht="12.75">
      <c r="Q182" s="324"/>
    </row>
    <row r="183" s="51" customFormat="1" ht="12.75">
      <c r="Q183" s="324"/>
    </row>
    <row r="184" s="51" customFormat="1" ht="12.75">
      <c r="Q184" s="324"/>
    </row>
    <row r="185" s="51" customFormat="1" ht="12.75">
      <c r="Q185" s="324"/>
    </row>
    <row r="186" s="51" customFormat="1" ht="12.75">
      <c r="Q186" s="324"/>
    </row>
    <row r="187" s="51" customFormat="1" ht="12.75">
      <c r="Q187" s="324"/>
    </row>
    <row r="188" s="51" customFormat="1" ht="12.75">
      <c r="Q188" s="324"/>
    </row>
    <row r="189" s="51" customFormat="1" ht="12.75">
      <c r="Q189" s="324"/>
    </row>
    <row r="190" s="51" customFormat="1" ht="12.75">
      <c r="Q190" s="324"/>
    </row>
    <row r="191" s="51" customFormat="1" ht="12.75">
      <c r="Q191" s="324"/>
    </row>
    <row r="192" s="51" customFormat="1" ht="12.75">
      <c r="Q192" s="324"/>
    </row>
    <row r="193" s="51" customFormat="1" ht="12.75">
      <c r="Q193" s="324"/>
    </row>
    <row r="194" s="51" customFormat="1" ht="12.75">
      <c r="Q194" s="324"/>
    </row>
    <row r="195" s="51" customFormat="1" ht="12.75">
      <c r="Q195" s="324"/>
    </row>
    <row r="196" s="51" customFormat="1" ht="12.75">
      <c r="Q196" s="324"/>
    </row>
    <row r="197" s="51" customFormat="1" ht="12.75">
      <c r="Q197" s="324"/>
    </row>
    <row r="198" s="51" customFormat="1" ht="12.75">
      <c r="Q198" s="324"/>
    </row>
    <row r="199" s="51" customFormat="1" ht="12.75">
      <c r="Q199" s="324"/>
    </row>
    <row r="200" s="51" customFormat="1" ht="12.75">
      <c r="Q200" s="324"/>
    </row>
    <row r="201" s="51" customFormat="1" ht="12.75">
      <c r="Q201" s="324"/>
    </row>
    <row r="202" s="51" customFormat="1" ht="12.75">
      <c r="Q202" s="324"/>
    </row>
    <row r="203" s="51" customFormat="1" ht="12.75">
      <c r="Q203" s="324"/>
    </row>
    <row r="204" s="51" customFormat="1" ht="12.75">
      <c r="Q204" s="324"/>
    </row>
    <row r="205" s="51" customFormat="1" ht="12.75">
      <c r="Q205" s="324"/>
    </row>
    <row r="206" s="51" customFormat="1" ht="12.75">
      <c r="Q206" s="324"/>
    </row>
    <row r="207" s="51" customFormat="1" ht="12.75">
      <c r="Q207" s="324"/>
    </row>
    <row r="208" s="51" customFormat="1" ht="12.75">
      <c r="Q208" s="324"/>
    </row>
    <row r="209" s="51" customFormat="1" ht="12.75">
      <c r="Q209" s="324"/>
    </row>
    <row r="210" s="51" customFormat="1" ht="12.75">
      <c r="Q210" s="324"/>
    </row>
    <row r="211" s="51" customFormat="1" ht="12.75">
      <c r="Q211" s="324"/>
    </row>
    <row r="212" s="51" customFormat="1" ht="12.75">
      <c r="Q212" s="324"/>
    </row>
    <row r="213" s="51" customFormat="1" ht="12.75">
      <c r="Q213" s="324"/>
    </row>
  </sheetData>
  <sheetProtection/>
  <mergeCells count="7">
    <mergeCell ref="A20:N20"/>
    <mergeCell ref="O20:S20"/>
    <mergeCell ref="A1:S1"/>
    <mergeCell ref="R2:S2"/>
    <mergeCell ref="E3:R3"/>
    <mergeCell ref="A19:D19"/>
    <mergeCell ref="O19:S19"/>
  </mergeCells>
  <printOptions horizontalCentered="1" verticalCentered="1"/>
  <pageMargins left="0.32" right="0.21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S22"/>
  <sheetViews>
    <sheetView zoomScalePageLayoutView="0" workbookViewId="0" topLeftCell="A1">
      <selection activeCell="I24" sqref="I24"/>
    </sheetView>
  </sheetViews>
  <sheetFormatPr defaultColWidth="8.88671875" defaultRowHeight="13.5"/>
  <cols>
    <col min="18" max="18" width="10.3359375" style="0" customWidth="1"/>
  </cols>
  <sheetData>
    <row r="1" spans="1:18" s="51" customFormat="1" ht="37.5" customHeight="1">
      <c r="A1" s="1064" t="s">
        <v>116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51" t="s">
        <v>601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217" t="s">
        <v>74</v>
      </c>
      <c r="R2" s="1218"/>
    </row>
    <row r="3" spans="1:18" s="51" customFormat="1" ht="18.75" customHeight="1">
      <c r="A3" s="327"/>
      <c r="B3" s="331" t="s">
        <v>579</v>
      </c>
      <c r="C3" s="331" t="s">
        <v>580</v>
      </c>
      <c r="D3" s="331" t="s">
        <v>581</v>
      </c>
      <c r="E3" s="1185" t="s">
        <v>582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072"/>
      <c r="R3" s="327"/>
    </row>
    <row r="4" spans="1:18" s="51" customFormat="1" ht="18.75" customHeight="1">
      <c r="A4" s="97" t="s">
        <v>908</v>
      </c>
      <c r="B4" s="101"/>
      <c r="C4" s="101" t="s">
        <v>79</v>
      </c>
      <c r="D4" s="101"/>
      <c r="E4" s="332"/>
      <c r="F4" s="331" t="s">
        <v>583</v>
      </c>
      <c r="G4" s="331" t="s">
        <v>584</v>
      </c>
      <c r="H4" s="331" t="s">
        <v>586</v>
      </c>
      <c r="I4" s="331" t="s">
        <v>587</v>
      </c>
      <c r="J4" s="331" t="s">
        <v>588</v>
      </c>
      <c r="K4" s="331" t="s">
        <v>589</v>
      </c>
      <c r="L4" s="331" t="s">
        <v>590</v>
      </c>
      <c r="M4" s="331" t="s">
        <v>591</v>
      </c>
      <c r="N4" s="331" t="s">
        <v>592</v>
      </c>
      <c r="O4" s="331" t="s">
        <v>593</v>
      </c>
      <c r="P4" s="331" t="s">
        <v>594</v>
      </c>
      <c r="Q4" s="331" t="s">
        <v>595</v>
      </c>
      <c r="R4" s="97" t="s">
        <v>899</v>
      </c>
    </row>
    <row r="5" spans="1:18" s="51" customFormat="1" ht="18.75" customHeight="1">
      <c r="A5" s="97"/>
      <c r="B5" s="101"/>
      <c r="C5" s="101" t="s">
        <v>91</v>
      </c>
      <c r="D5" s="101" t="s">
        <v>92</v>
      </c>
      <c r="E5" s="332"/>
      <c r="F5" s="101"/>
      <c r="G5" s="101"/>
      <c r="H5" s="101"/>
      <c r="I5" s="101"/>
      <c r="J5" s="101"/>
      <c r="K5" s="101"/>
      <c r="L5" s="101"/>
      <c r="M5" s="101"/>
      <c r="N5" s="101"/>
      <c r="O5" s="101" t="s">
        <v>94</v>
      </c>
      <c r="P5" s="101"/>
      <c r="Q5" s="101"/>
      <c r="R5" s="97"/>
    </row>
    <row r="6" spans="1:18" s="51" customFormat="1" ht="18.75" customHeight="1">
      <c r="A6" s="99" t="s">
        <v>179</v>
      </c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100</v>
      </c>
      <c r="I6" s="102" t="s">
        <v>101</v>
      </c>
      <c r="J6" s="102" t="s">
        <v>102</v>
      </c>
      <c r="K6" s="102" t="s">
        <v>103</v>
      </c>
      <c r="L6" s="102" t="s">
        <v>104</v>
      </c>
      <c r="M6" s="102" t="s">
        <v>105</v>
      </c>
      <c r="N6" s="102" t="s">
        <v>106</v>
      </c>
      <c r="O6" s="386" t="s">
        <v>107</v>
      </c>
      <c r="P6" s="102" t="s">
        <v>108</v>
      </c>
      <c r="Q6" s="102" t="s">
        <v>1233</v>
      </c>
      <c r="R6" s="99" t="s">
        <v>955</v>
      </c>
    </row>
    <row r="7" spans="1:19" s="367" customFormat="1" ht="22.5" customHeight="1">
      <c r="A7" s="234" t="s">
        <v>207</v>
      </c>
      <c r="B7" s="203">
        <f aca="true" t="shared" si="0" ref="B7:Q7">SUM(B8:B19)</f>
        <v>11699649.32</v>
      </c>
      <c r="C7" s="204">
        <f t="shared" si="0"/>
        <v>15223</v>
      </c>
      <c r="D7" s="204">
        <f t="shared" si="0"/>
        <v>11684426.32</v>
      </c>
      <c r="E7" s="204">
        <f>SUM(E8:E19)</f>
        <v>11699649.32</v>
      </c>
      <c r="F7" s="204">
        <f t="shared" si="0"/>
        <v>3311.08</v>
      </c>
      <c r="G7" s="204">
        <f t="shared" si="0"/>
        <v>1208924</v>
      </c>
      <c r="H7" s="204">
        <f t="shared" si="0"/>
        <v>98776</v>
      </c>
      <c r="I7" s="204">
        <f t="shared" si="0"/>
        <v>926227</v>
      </c>
      <c r="J7" s="204">
        <f t="shared" si="0"/>
        <v>0</v>
      </c>
      <c r="K7" s="204">
        <f t="shared" si="0"/>
        <v>0</v>
      </c>
      <c r="L7" s="204">
        <f t="shared" si="0"/>
        <v>18507.149999999998</v>
      </c>
      <c r="M7" s="204">
        <f t="shared" si="0"/>
        <v>568</v>
      </c>
      <c r="N7" s="204">
        <f t="shared" si="0"/>
        <v>1244460</v>
      </c>
      <c r="O7" s="204">
        <f t="shared" si="0"/>
        <v>375172.97</v>
      </c>
      <c r="P7" s="204">
        <f t="shared" si="0"/>
        <v>801618.85</v>
      </c>
      <c r="Q7" s="205">
        <f t="shared" si="0"/>
        <v>7022084.2700000005</v>
      </c>
      <c r="R7" s="212" t="s">
        <v>207</v>
      </c>
      <c r="S7" s="825"/>
    </row>
    <row r="8" spans="1:18" s="51" customFormat="1" ht="22.5" customHeight="1">
      <c r="A8" s="196" t="s">
        <v>47</v>
      </c>
      <c r="B8" s="200">
        <f aca="true" t="shared" si="1" ref="B8:B19">C8+D8</f>
        <v>1130270</v>
      </c>
      <c r="C8" s="201">
        <v>2662</v>
      </c>
      <c r="D8" s="201">
        <v>1127608</v>
      </c>
      <c r="E8" s="201">
        <f aca="true" t="shared" si="2" ref="E8:E19">SUM(F8:Q8)</f>
        <v>1130270</v>
      </c>
      <c r="F8" s="201">
        <f>'14-1.제주항'!F11+'14-2.서귀포항'!F11+'14-3.애월항'!F11+'14-4.한림항'!F11+'14-5.성산포항'!F11+'14-6.화순항'!F11</f>
        <v>313</v>
      </c>
      <c r="G8" s="201">
        <f>'14-1.제주항'!G11+'14-2.서귀포항'!G11+'14-3.애월항'!G11+'14-4.한림항'!G11+'14-5.성산포항'!G11+'14-6.화순항'!G11</f>
        <v>115319</v>
      </c>
      <c r="H8" s="201">
        <f>'14-1.제주항'!H11+'14-2.서귀포항'!H11+'14-3.애월항'!H11+'14-4.한림항'!H11+'14-5.성산포항'!H11+'14-6.화순항'!H11</f>
        <v>4828</v>
      </c>
      <c r="I8" s="201">
        <f>'14-1.제주항'!I11+'14-2.서귀포항'!I11+'14-3.애월항'!I11+'14-4.한림항'!I11+'14-5.성산포항'!I11+'14-6.화순항'!I11</f>
        <v>78522</v>
      </c>
      <c r="J8" s="201">
        <f>'14-1.제주항'!J11+'14-2.서귀포항'!J11+'14-3.애월항'!J11+'14-4.한림항'!J11+'14-5.성산포항'!J11+'14-6.화순항'!J11</f>
        <v>0</v>
      </c>
      <c r="K8" s="201">
        <f>'14-1.제주항'!K11+'14-2.서귀포항'!K11+'14-3.애월항'!K11+'14-4.한림항'!K11+'14-5.성산포항'!K11+'14-6.화순항'!K11</f>
        <v>0</v>
      </c>
      <c r="L8" s="201">
        <f>'14-1.제주항'!L11+'14-2.서귀포항'!L11+'14-3.애월항'!L11+'14-4.한림항'!L11+'14-5.성산포항'!L11+'14-6.화순항'!L11</f>
        <v>690</v>
      </c>
      <c r="M8" s="201">
        <f>'14-1.제주항'!M11+'14-2.서귀포항'!M11+'14-3.애월항'!M11+'14-4.한림항'!M11+'14-5.성산포항'!M11+'14-6.화순항'!M11</f>
        <v>38</v>
      </c>
      <c r="N8" s="201">
        <f>'14-1.제주항'!N11+'14-2.서귀포항'!N11+'14-3.애월항'!N11+'14-4.한림항'!N11+'14-5.성산포항'!N11+'14-6.화순항'!N11</f>
        <v>102460</v>
      </c>
      <c r="O8" s="201">
        <f>'14-1.제주항'!O11+'14-2.서귀포항'!O11+'14-3.애월항'!O11+'14-4.한림항'!O11+'14-5.성산포항'!O11+'14-6.화순항'!O11</f>
        <v>29940</v>
      </c>
      <c r="P8" s="201">
        <f>'14-1.제주항'!P11+'14-2.서귀포항'!P11+'14-3.애월항'!P11+'14-4.한림항'!P11+'14-5.성산포항'!P11+'14-6.화순항'!P11</f>
        <v>165033</v>
      </c>
      <c r="Q8" s="202">
        <f>'14-1.제주항'!Q11+'14-2.서귀포항'!Q11+'14-3.애월항'!Q11+'14-4.한림항'!Q11+'14-5.성산포항'!Q11+'14-6.화순항'!Q11</f>
        <v>633127</v>
      </c>
      <c r="R8" s="95" t="s">
        <v>982</v>
      </c>
    </row>
    <row r="9" spans="1:18" s="51" customFormat="1" ht="22.5" customHeight="1">
      <c r="A9" s="196" t="s">
        <v>48</v>
      </c>
      <c r="B9" s="200">
        <f t="shared" si="1"/>
        <v>901442</v>
      </c>
      <c r="C9" s="201">
        <v>0</v>
      </c>
      <c r="D9" s="201">
        <v>901442</v>
      </c>
      <c r="E9" s="201">
        <f t="shared" si="2"/>
        <v>901442</v>
      </c>
      <c r="F9" s="201">
        <f>'14-1.제주항'!F12+'14-2.서귀포항'!F12+'14-3.애월항'!F12+'14-4.한림항'!F12+'14-5.성산포항'!F12+'14-6.화순항'!F12</f>
        <v>87</v>
      </c>
      <c r="G9" s="201">
        <f>'14-1.제주항'!G12+'14-2.서귀포항'!G12+'14-3.애월항'!G12+'14-4.한림항'!G12+'14-5.성산포항'!G12+'14-6.화순항'!G12</f>
        <v>110310</v>
      </c>
      <c r="H9" s="201">
        <f>'14-1.제주항'!H12+'14-2.서귀포항'!H12+'14-3.애월항'!H12+'14-4.한림항'!H12+'14-5.성산포항'!H12+'14-6.화순항'!H12</f>
        <v>5468</v>
      </c>
      <c r="I9" s="201">
        <f>'14-1.제주항'!I12+'14-2.서귀포항'!I12+'14-3.애월항'!I12+'14-4.한림항'!I12+'14-5.성산포항'!I12+'14-6.화순항'!I12</f>
        <v>48270</v>
      </c>
      <c r="J9" s="201">
        <f>'14-1.제주항'!J12+'14-2.서귀포항'!J12+'14-3.애월항'!J12+'14-4.한림항'!J12+'14-5.성산포항'!J12+'14-6.화순항'!J12</f>
        <v>0</v>
      </c>
      <c r="K9" s="201">
        <f>'14-1.제주항'!K12+'14-2.서귀포항'!K12+'14-3.애월항'!K12+'14-4.한림항'!K12+'14-5.성산포항'!K12+'14-6.화순항'!K12</f>
        <v>0</v>
      </c>
      <c r="L9" s="201">
        <f>'14-1.제주항'!L12+'14-2.서귀포항'!L12+'14-3.애월항'!L12+'14-4.한림항'!L12+'14-5.성산포항'!L12+'14-6.화순항'!L12</f>
        <v>812</v>
      </c>
      <c r="M9" s="201">
        <f>'14-1.제주항'!M12+'14-2.서귀포항'!M12+'14-3.애월항'!M12+'14-4.한림항'!M12+'14-5.성산포항'!M12+'14-6.화순항'!M12</f>
        <v>30</v>
      </c>
      <c r="N9" s="201">
        <f>'14-1.제주항'!N12+'14-2.서귀포항'!N12+'14-3.애월항'!N12+'14-4.한림항'!N12+'14-5.성산포항'!N12+'14-6.화순항'!N12</f>
        <v>98400</v>
      </c>
      <c r="O9" s="201">
        <f>'14-1.제주항'!O12+'14-2.서귀포항'!O12+'14-3.애월항'!O12+'14-4.한림항'!O12+'14-5.성산포항'!O12+'14-6.화순항'!O12</f>
        <v>30065</v>
      </c>
      <c r="P9" s="201">
        <f>'14-1.제주항'!P12+'14-2.서귀포항'!P12+'14-3.애월항'!P12+'14-4.한림항'!P12+'14-5.성산포항'!P12+'14-6.화순항'!P12</f>
        <v>106326</v>
      </c>
      <c r="Q9" s="202">
        <f>'14-1.제주항'!Q12+'14-2.서귀포항'!Q12+'14-3.애월항'!Q12+'14-4.한림항'!Q12+'14-5.성산포항'!Q12+'14-6.화순항'!Q12</f>
        <v>501674</v>
      </c>
      <c r="R9" s="95" t="s">
        <v>984</v>
      </c>
    </row>
    <row r="10" spans="1:18" s="51" customFormat="1" ht="22.5" customHeight="1">
      <c r="A10" s="196" t="s">
        <v>49</v>
      </c>
      <c r="B10" s="200">
        <f t="shared" si="1"/>
        <v>988979</v>
      </c>
      <c r="C10" s="201">
        <v>0</v>
      </c>
      <c r="D10" s="201">
        <v>988979</v>
      </c>
      <c r="E10" s="201">
        <f t="shared" si="2"/>
        <v>988979</v>
      </c>
      <c r="F10" s="201">
        <f>'14-1.제주항'!F13+'14-2.서귀포항'!F13+'14-3.애월항'!F13+'14-4.한림항'!F13+'14-5.성산포항'!F13+'14-6.화순항'!F13</f>
        <v>316</v>
      </c>
      <c r="G10" s="201">
        <f>'14-1.제주항'!G13+'14-2.서귀포항'!G13+'14-3.애월항'!G13+'14-4.한림항'!G13+'14-5.성산포항'!G13+'14-6.화순항'!G13</f>
        <v>103412</v>
      </c>
      <c r="H10" s="201">
        <f>'14-1.제주항'!H13+'14-2.서귀포항'!H13+'14-3.애월항'!H13+'14-4.한림항'!H13+'14-5.성산포항'!H13+'14-6.화순항'!H13</f>
        <v>12460</v>
      </c>
      <c r="I10" s="201">
        <f>'14-1.제주항'!I13+'14-2.서귀포항'!I13+'14-3.애월항'!I13+'14-4.한림항'!I13+'14-5.성산포항'!I13+'14-6.화순항'!I13</f>
        <v>69414</v>
      </c>
      <c r="J10" s="201">
        <f>'14-1.제주항'!J13+'14-2.서귀포항'!J13+'14-3.애월항'!J13+'14-4.한림항'!J13+'14-5.성산포항'!J13+'14-6.화순항'!J13</f>
        <v>0</v>
      </c>
      <c r="K10" s="201">
        <f>'14-1.제주항'!K13+'14-2.서귀포항'!K13+'14-3.애월항'!K13+'14-4.한림항'!K13+'14-5.성산포항'!K13+'14-6.화순항'!K13</f>
        <v>0</v>
      </c>
      <c r="L10" s="201">
        <f>'14-1.제주항'!L13+'14-2.서귀포항'!L13+'14-3.애월항'!L13+'14-4.한림항'!L13+'14-5.성산포항'!L13+'14-6.화순항'!L13</f>
        <v>676</v>
      </c>
      <c r="M10" s="201">
        <f>'14-1.제주항'!M13+'14-2.서귀포항'!M13+'14-3.애월항'!M13+'14-4.한림항'!M13+'14-5.성산포항'!M13+'14-6.화순항'!M13</f>
        <v>59</v>
      </c>
      <c r="N10" s="201">
        <f>'14-1.제주항'!N13+'14-2.서귀포항'!N13+'14-3.애월항'!N13+'14-4.한림항'!N13+'14-5.성산포항'!N13+'14-6.화순항'!N13</f>
        <v>73500</v>
      </c>
      <c r="O10" s="201">
        <f>'14-1.제주항'!O13+'14-2.서귀포항'!O13+'14-3.애월항'!O13+'14-4.한림항'!O13+'14-5.성산포항'!O13+'14-6.화순항'!O13</f>
        <v>34883</v>
      </c>
      <c r="P10" s="201">
        <f>'14-1.제주항'!P13+'14-2.서귀포항'!P13+'14-3.애월항'!P13+'14-4.한림항'!P13+'14-5.성산포항'!P13+'14-6.화순항'!P13</f>
        <v>112344</v>
      </c>
      <c r="Q10" s="202">
        <f>'14-1.제주항'!Q13+'14-2.서귀포항'!Q13+'14-3.애월항'!Q13+'14-4.한림항'!Q13+'14-5.성산포항'!Q13+'14-6.화순항'!Q13</f>
        <v>581915</v>
      </c>
      <c r="R10" s="95" t="s">
        <v>986</v>
      </c>
    </row>
    <row r="11" spans="1:18" s="51" customFormat="1" ht="22.5" customHeight="1">
      <c r="A11" s="196" t="s">
        <v>50</v>
      </c>
      <c r="B11" s="200">
        <f t="shared" si="1"/>
        <v>938999</v>
      </c>
      <c r="C11" s="201">
        <v>0</v>
      </c>
      <c r="D11" s="201">
        <v>938999</v>
      </c>
      <c r="E11" s="201">
        <f t="shared" si="2"/>
        <v>938999</v>
      </c>
      <c r="F11" s="201">
        <f>'14-1.제주항'!F14+'14-2.서귀포항'!F14+'14-3.애월항'!F14+'14-4.한림항'!F14+'14-5.성산포항'!F14+'14-6.화순항'!F14</f>
        <v>258</v>
      </c>
      <c r="G11" s="201">
        <f>'14-1.제주항'!G14+'14-2.서귀포항'!G14+'14-3.애월항'!G14+'14-4.한림항'!G14+'14-5.성산포항'!G14+'14-6.화순항'!G14</f>
        <v>97392</v>
      </c>
      <c r="H11" s="201">
        <f>'14-1.제주항'!H14+'14-2.서귀포항'!H14+'14-3.애월항'!H14+'14-4.한림항'!H14+'14-5.성산포항'!H14+'14-6.화순항'!H14</f>
        <v>8197</v>
      </c>
      <c r="I11" s="201">
        <f>'14-1.제주항'!I14+'14-2.서귀포항'!I14+'14-3.애월항'!I14+'14-4.한림항'!I14+'14-5.성산포항'!I14+'14-6.화순항'!I14</f>
        <v>65053</v>
      </c>
      <c r="J11" s="201">
        <f>'14-1.제주항'!J14+'14-2.서귀포항'!J14+'14-3.애월항'!J14+'14-4.한림항'!J14+'14-5.성산포항'!J14+'14-6.화순항'!J14</f>
        <v>0</v>
      </c>
      <c r="K11" s="201">
        <f>'14-1.제주항'!K14+'14-2.서귀포항'!K14+'14-3.애월항'!K14+'14-4.한림항'!K14+'14-5.성산포항'!K14+'14-6.화순항'!K14</f>
        <v>0</v>
      </c>
      <c r="L11" s="201">
        <f>'14-1.제주항'!L14+'14-2.서귀포항'!L14+'14-3.애월항'!L14+'14-4.한림항'!L14+'14-5.성산포항'!L14+'14-6.화순항'!L14</f>
        <v>583</v>
      </c>
      <c r="M11" s="201">
        <f>'14-1.제주항'!M14+'14-2.서귀포항'!M14+'14-3.애월항'!M14+'14-4.한림항'!M14+'14-5.성산포항'!M14+'14-6.화순항'!M14</f>
        <v>73</v>
      </c>
      <c r="N11" s="201">
        <f>'14-1.제주항'!N14+'14-2.서귀포항'!N14+'14-3.애월항'!N14+'14-4.한림항'!N14+'14-5.성산포항'!N14+'14-6.화순항'!N14</f>
        <v>103290</v>
      </c>
      <c r="O11" s="201">
        <f>'14-1.제주항'!O14+'14-2.서귀포항'!O14+'14-3.애월항'!O14+'14-4.한림항'!O14+'14-5.성산포항'!O14+'14-6.화순항'!O14</f>
        <v>25837</v>
      </c>
      <c r="P11" s="201">
        <f>'14-1.제주항'!P14+'14-2.서귀포항'!P14+'14-3.애월항'!P14+'14-4.한림항'!P14+'14-5.성산포항'!P14+'14-6.화순항'!P14</f>
        <v>97036</v>
      </c>
      <c r="Q11" s="202">
        <f>'14-1.제주항'!Q14+'14-2.서귀포항'!Q14+'14-3.애월항'!Q14+'14-4.한림항'!Q14+'14-5.성산포항'!Q14+'14-6.화순항'!Q14</f>
        <v>541280</v>
      </c>
      <c r="R11" s="95" t="s">
        <v>988</v>
      </c>
    </row>
    <row r="12" spans="1:18" s="51" customFormat="1" ht="22.5" customHeight="1">
      <c r="A12" s="196" t="s">
        <v>51</v>
      </c>
      <c r="B12" s="200">
        <f t="shared" si="1"/>
        <v>966977</v>
      </c>
      <c r="C12" s="201">
        <v>0</v>
      </c>
      <c r="D12" s="201">
        <v>966977</v>
      </c>
      <c r="E12" s="201">
        <f t="shared" si="2"/>
        <v>966977</v>
      </c>
      <c r="F12" s="201">
        <f>'14-1.제주항'!F15+'14-2.서귀포항'!F15+'14-3.애월항'!F15+'14-4.한림항'!F15+'14-5.성산포항'!F15+'14-6.화순항'!F15</f>
        <v>422</v>
      </c>
      <c r="G12" s="201">
        <f>'14-1.제주항'!G15+'14-2.서귀포항'!G15+'14-3.애월항'!G15+'14-4.한림항'!G15+'14-5.성산포항'!G15+'14-6.화순항'!G15</f>
        <v>91440</v>
      </c>
      <c r="H12" s="201">
        <f>'14-1.제주항'!H15+'14-2.서귀포항'!H15+'14-3.애월항'!H15+'14-4.한림항'!H15+'14-5.성산포항'!H15+'14-6.화순항'!H15</f>
        <v>7995</v>
      </c>
      <c r="I12" s="201">
        <f>'14-1.제주항'!I15+'14-2.서귀포항'!I15+'14-3.애월항'!I15+'14-4.한림항'!I15+'14-5.성산포항'!I15+'14-6.화순항'!I15</f>
        <v>83723</v>
      </c>
      <c r="J12" s="201">
        <f>'14-1.제주항'!J15+'14-2.서귀포항'!J15+'14-3.애월항'!J15+'14-4.한림항'!J15+'14-5.성산포항'!J15+'14-6.화순항'!J15</f>
        <v>0</v>
      </c>
      <c r="K12" s="201">
        <f>'14-1.제주항'!K15+'14-2.서귀포항'!K15+'14-3.애월항'!K15+'14-4.한림항'!K15+'14-5.성산포항'!K15+'14-6.화순항'!K15</f>
        <v>0</v>
      </c>
      <c r="L12" s="201">
        <f>'14-1.제주항'!L15+'14-2.서귀포항'!L15+'14-3.애월항'!L15+'14-4.한림항'!L15+'14-5.성산포항'!L15+'14-6.화순항'!L15</f>
        <v>866</v>
      </c>
      <c r="M12" s="201">
        <f>'14-1.제주항'!M15+'14-2.서귀포항'!M15+'14-3.애월항'!M15+'14-4.한림항'!M15+'14-5.성산포항'!M15+'14-6.화순항'!M15</f>
        <v>15</v>
      </c>
      <c r="N12" s="201">
        <f>'14-1.제주항'!N15+'14-2.서귀포항'!N15+'14-3.애월항'!N15+'14-4.한림항'!N15+'14-5.성산포항'!N15+'14-6.화순항'!N15</f>
        <v>123920</v>
      </c>
      <c r="O12" s="201">
        <f>'14-1.제주항'!O15+'14-2.서귀포항'!O15+'14-3.애월항'!O15+'14-4.한림항'!O15+'14-5.성산포항'!O15+'14-6.화순항'!O15</f>
        <v>30009</v>
      </c>
      <c r="P12" s="201">
        <f>'14-1.제주항'!P15+'14-2.서귀포항'!P15+'14-3.애월항'!P15+'14-4.한림항'!P15+'14-5.성산포항'!P15+'14-6.화순항'!P15</f>
        <v>43815</v>
      </c>
      <c r="Q12" s="202">
        <f>'14-1.제주항'!Q15+'14-2.서귀포항'!Q15+'14-3.애월항'!Q15+'14-4.한림항'!Q15+'14-5.성산포항'!Q15+'14-6.화순항'!Q15</f>
        <v>584772</v>
      </c>
      <c r="R12" s="95" t="s">
        <v>990</v>
      </c>
    </row>
    <row r="13" spans="1:18" s="51" customFormat="1" ht="22.5" customHeight="1">
      <c r="A13" s="196" t="s">
        <v>52</v>
      </c>
      <c r="B13" s="200">
        <f t="shared" si="1"/>
        <v>874538</v>
      </c>
      <c r="C13" s="201">
        <v>0</v>
      </c>
      <c r="D13" s="201">
        <v>874538</v>
      </c>
      <c r="E13" s="201">
        <f t="shared" si="2"/>
        <v>874538</v>
      </c>
      <c r="F13" s="201">
        <f>'14-1.제주항'!F16+'14-2.서귀포항'!F16+'14-3.애월항'!F16+'14-4.한림항'!F16+'14-5.성산포항'!F16+'14-6.화순항'!F16</f>
        <v>241</v>
      </c>
      <c r="G13" s="201">
        <f>'14-1.제주항'!G16+'14-2.서귀포항'!G16+'14-3.애월항'!G16+'14-4.한림항'!G16+'14-5.성산포항'!G16+'14-6.화순항'!G16</f>
        <v>93183</v>
      </c>
      <c r="H13" s="201">
        <f>'14-1.제주항'!H16+'14-2.서귀포항'!H16+'14-3.애월항'!H16+'14-4.한림항'!H16+'14-5.성산포항'!H16+'14-6.화순항'!H16</f>
        <v>8915</v>
      </c>
      <c r="I13" s="201">
        <f>'14-1.제주항'!I16+'14-2.서귀포항'!I16+'14-3.애월항'!I16+'14-4.한림항'!I16+'14-5.성산포항'!I16+'14-6.화순항'!I16</f>
        <v>79589</v>
      </c>
      <c r="J13" s="201">
        <f>'14-1.제주항'!J16+'14-2.서귀포항'!J16+'14-3.애월항'!J16+'14-4.한림항'!J16+'14-5.성산포항'!J16+'14-6.화순항'!J16</f>
        <v>0</v>
      </c>
      <c r="K13" s="201">
        <f>'14-1.제주항'!K16+'14-2.서귀포항'!K16+'14-3.애월항'!K16+'14-4.한림항'!K16+'14-5.성산포항'!K16+'14-6.화순항'!K16</f>
        <v>0</v>
      </c>
      <c r="L13" s="201">
        <f>'14-1.제주항'!L16+'14-2.서귀포항'!L16+'14-3.애월항'!L16+'14-4.한림항'!L16+'14-5.성산포항'!L16+'14-6.화순항'!L16</f>
        <v>909</v>
      </c>
      <c r="M13" s="201">
        <f>'14-1.제주항'!M16+'14-2.서귀포항'!M16+'14-3.애월항'!M16+'14-4.한림항'!M16+'14-5.성산포항'!M16+'14-6.화순항'!M16</f>
        <v>0</v>
      </c>
      <c r="N13" s="201">
        <f>'14-1.제주항'!N16+'14-2.서귀포항'!N16+'14-3.애월항'!N16+'14-4.한림항'!N16+'14-5.성산포항'!N16+'14-6.화순항'!N16</f>
        <v>127360</v>
      </c>
      <c r="O13" s="201">
        <f>'14-1.제주항'!O16+'14-2.서귀포항'!O16+'14-3.애월항'!O16+'14-4.한림항'!O16+'14-5.성산포항'!O16+'14-6.화순항'!O16</f>
        <v>29682</v>
      </c>
      <c r="P13" s="201">
        <f>'14-1.제주항'!P16+'14-2.서귀포항'!P16+'14-3.애월항'!P16+'14-4.한림항'!P16+'14-5.성산포항'!P16+'14-6.화순항'!P16</f>
        <v>11355</v>
      </c>
      <c r="Q13" s="202">
        <f>'14-1.제주항'!Q16+'14-2.서귀포항'!Q16+'14-3.애월항'!Q16+'14-4.한림항'!Q16+'14-5.성산포항'!Q16+'14-6.화순항'!Q16</f>
        <v>523304</v>
      </c>
      <c r="R13" s="95" t="s">
        <v>992</v>
      </c>
    </row>
    <row r="14" spans="1:18" s="51" customFormat="1" ht="22.5" customHeight="1">
      <c r="A14" s="196" t="s">
        <v>53</v>
      </c>
      <c r="B14" s="200">
        <f t="shared" si="1"/>
        <v>914001</v>
      </c>
      <c r="C14" s="201">
        <v>5316</v>
      </c>
      <c r="D14" s="201">
        <v>908685</v>
      </c>
      <c r="E14" s="201">
        <f t="shared" si="2"/>
        <v>914001</v>
      </c>
      <c r="F14" s="201">
        <f>'14-1.제주항'!F17+'14-2.서귀포항'!F17+'14-3.애월항'!F17+'14-4.한림항'!F17+'14-5.성산포항'!F17+'14-6.화순항'!F17</f>
        <v>310</v>
      </c>
      <c r="G14" s="201">
        <f>'14-1.제주항'!G17+'14-2.서귀포항'!G17+'14-3.애월항'!G17+'14-4.한림항'!G17+'14-5.성산포항'!G17+'14-6.화순항'!G17</f>
        <v>96401</v>
      </c>
      <c r="H14" s="201">
        <f>'14-1.제주항'!H17+'14-2.서귀포항'!H17+'14-3.애월항'!H17+'14-4.한림항'!H17+'14-5.성산포항'!H17+'14-6.화순항'!H17</f>
        <v>5620</v>
      </c>
      <c r="I14" s="201">
        <f>'14-1.제주항'!I17+'14-2.서귀포항'!I17+'14-3.애월항'!I17+'14-4.한림항'!I17+'14-5.성산포항'!I17+'14-6.화순항'!I17</f>
        <v>80384</v>
      </c>
      <c r="J14" s="201">
        <f>'14-1.제주항'!J17+'14-2.서귀포항'!J17+'14-3.애월항'!J17+'14-4.한림항'!J17+'14-5.성산포항'!J17+'14-6.화순항'!J17</f>
        <v>0</v>
      </c>
      <c r="K14" s="201">
        <f>'14-1.제주항'!K17+'14-2.서귀포항'!K17+'14-3.애월항'!K17+'14-4.한림항'!K17+'14-5.성산포항'!K17+'14-6.화순항'!K17</f>
        <v>0</v>
      </c>
      <c r="L14" s="201">
        <f>'14-1.제주항'!L17+'14-2.서귀포항'!L17+'14-3.애월항'!L17+'14-4.한림항'!L17+'14-5.성산포항'!L17+'14-6.화순항'!L17</f>
        <v>914</v>
      </c>
      <c r="M14" s="201">
        <f>'14-1.제주항'!M17+'14-2.서귀포항'!M17+'14-3.애월항'!M17+'14-4.한림항'!M17+'14-5.성산포항'!M17+'14-6.화순항'!M17</f>
        <v>0</v>
      </c>
      <c r="N14" s="201">
        <f>'14-1.제주항'!N17+'14-2.서귀포항'!N17+'14-3.애월항'!N17+'14-4.한림항'!N17+'14-5.성산포항'!N17+'14-6.화순항'!N17</f>
        <v>118410</v>
      </c>
      <c r="O14" s="201">
        <f>'14-1.제주항'!O17+'14-2.서귀포항'!O17+'14-3.애월항'!O17+'14-4.한림항'!O17+'14-5.성산포항'!O17+'14-6.화순항'!O17</f>
        <v>26675</v>
      </c>
      <c r="P14" s="201">
        <f>'14-1.제주항'!P17+'14-2.서귀포항'!P17+'14-3.애월항'!P17+'14-4.한림항'!P17+'14-5.성산포항'!P17+'14-6.화순항'!P17</f>
        <v>468</v>
      </c>
      <c r="Q14" s="202">
        <f>'14-1.제주항'!Q17+'14-2.서귀포항'!Q17+'14-3.애월항'!Q17+'14-4.한림항'!Q17+'14-5.성산포항'!Q17+'14-6.화순항'!Q17</f>
        <v>584819</v>
      </c>
      <c r="R14" s="95" t="s">
        <v>994</v>
      </c>
    </row>
    <row r="15" spans="1:18" s="51" customFormat="1" ht="22.5" customHeight="1">
      <c r="A15" s="196" t="s">
        <v>54</v>
      </c>
      <c r="B15" s="200">
        <f t="shared" si="1"/>
        <v>917445</v>
      </c>
      <c r="C15" s="201">
        <v>902</v>
      </c>
      <c r="D15" s="201">
        <v>916543</v>
      </c>
      <c r="E15" s="201">
        <f t="shared" si="2"/>
        <v>917445</v>
      </c>
      <c r="F15" s="201">
        <f>'14-1.제주항'!F18+'14-2.서귀포항'!F18+'14-3.애월항'!F18+'14-4.한림항'!F18+'14-5.성산포항'!F18+'14-6.화순항'!F18</f>
        <v>309</v>
      </c>
      <c r="G15" s="201">
        <f>'14-1.제주항'!G18+'14-2.서귀포항'!G18+'14-3.애월항'!G18+'14-4.한림항'!G18+'14-5.성산포항'!G18+'14-6.화순항'!G18</f>
        <v>94886</v>
      </c>
      <c r="H15" s="201">
        <f>'14-1.제주항'!H18+'14-2.서귀포항'!H18+'14-3.애월항'!H18+'14-4.한림항'!H18+'14-5.성산포항'!H18+'14-6.화순항'!H18</f>
        <v>13880</v>
      </c>
      <c r="I15" s="201">
        <f>'14-1.제주항'!I18+'14-2.서귀포항'!I18+'14-3.애월항'!I18+'14-4.한림항'!I18+'14-5.성산포항'!I18+'14-6.화순항'!I18</f>
        <v>67323</v>
      </c>
      <c r="J15" s="201">
        <f>'14-1.제주항'!J18+'14-2.서귀포항'!J18+'14-3.애월항'!J18+'14-4.한림항'!J18+'14-5.성산포항'!J18+'14-6.화순항'!J18</f>
        <v>0</v>
      </c>
      <c r="K15" s="201">
        <f>'14-1.제주항'!K18+'14-2.서귀포항'!K18+'14-3.애월항'!K18+'14-4.한림항'!K18+'14-5.성산포항'!K18+'14-6.화순항'!K18</f>
        <v>0</v>
      </c>
      <c r="L15" s="201">
        <f>'14-1.제주항'!L18+'14-2.서귀포항'!L18+'14-3.애월항'!L18+'14-4.한림항'!L18+'14-5.성산포항'!L18+'14-6.화순항'!L18</f>
        <v>796</v>
      </c>
      <c r="M15" s="201">
        <f>'14-1.제주항'!M18+'14-2.서귀포항'!M18+'14-3.애월항'!M18+'14-4.한림항'!M18+'14-5.성산포항'!M18+'14-6.화순항'!M18</f>
        <v>0</v>
      </c>
      <c r="N15" s="201">
        <f>'14-1.제주항'!N18+'14-2.서귀포항'!N18+'14-3.애월항'!N18+'14-4.한림항'!N18+'14-5.성산포항'!N18+'14-6.화순항'!N18</f>
        <v>86650</v>
      </c>
      <c r="O15" s="201">
        <f>'14-1.제주항'!O18+'14-2.서귀포항'!O18+'14-3.애월항'!O18+'14-4.한림항'!O18+'14-5.성산포항'!O18+'14-6.화순항'!O18</f>
        <v>26551</v>
      </c>
      <c r="P15" s="201">
        <f>'14-1.제주항'!P18+'14-2.서귀포항'!P18+'14-3.애월항'!P18+'14-4.한림항'!P18+'14-5.성산포항'!P18+'14-6.화순항'!P18</f>
        <v>235</v>
      </c>
      <c r="Q15" s="202">
        <f>'14-1.제주항'!Q18+'14-2.서귀포항'!Q18+'14-3.애월항'!Q18+'14-4.한림항'!Q18+'14-5.성산포항'!Q18+'14-6.화순항'!Q18</f>
        <v>626815</v>
      </c>
      <c r="R15" s="95" t="s">
        <v>996</v>
      </c>
    </row>
    <row r="16" spans="1:18" s="51" customFormat="1" ht="22.5" customHeight="1">
      <c r="A16" s="196" t="s">
        <v>55</v>
      </c>
      <c r="B16" s="200">
        <f t="shared" si="1"/>
        <v>883836</v>
      </c>
      <c r="C16" s="201">
        <v>1732</v>
      </c>
      <c r="D16" s="201">
        <v>882104</v>
      </c>
      <c r="E16" s="201">
        <f t="shared" si="2"/>
        <v>883836</v>
      </c>
      <c r="F16" s="201">
        <f>'14-1.제주항'!F19+'14-2.서귀포항'!F19+'14-3.애월항'!F19+'14-4.한림항'!F19+'14-5.성산포항'!F19+'14-6.화순항'!F19</f>
        <v>128</v>
      </c>
      <c r="G16" s="201">
        <f>'14-1.제주항'!G19+'14-2.서귀포항'!G19+'14-3.애월항'!G19+'14-4.한림항'!G19+'14-5.성산포항'!G19+'14-6.화순항'!G19</f>
        <v>96519</v>
      </c>
      <c r="H16" s="201">
        <f>'14-1.제주항'!H19+'14-2.서귀포항'!H19+'14-3.애월항'!H19+'14-4.한림항'!H19+'14-5.성산포항'!H19+'14-6.화순항'!H19</f>
        <v>13540</v>
      </c>
      <c r="I16" s="201">
        <f>'14-1.제주항'!I19+'14-2.서귀포항'!I19+'14-3.애월항'!I19+'14-4.한림항'!I19+'14-5.성산포항'!I19+'14-6.화순항'!I19</f>
        <v>82989</v>
      </c>
      <c r="J16" s="201">
        <f>'14-1.제주항'!J19+'14-2.서귀포항'!J19+'14-3.애월항'!J19+'14-4.한림항'!J19+'14-5.성산포항'!J19+'14-6.화순항'!J19</f>
        <v>0</v>
      </c>
      <c r="K16" s="201">
        <f>'14-1.제주항'!K19+'14-2.서귀포항'!K19+'14-3.애월항'!K19+'14-4.한림항'!K19+'14-5.성산포항'!K19+'14-6.화순항'!K19</f>
        <v>0</v>
      </c>
      <c r="L16" s="201">
        <f>'14-1.제주항'!L19+'14-2.서귀포항'!L19+'14-3.애월항'!L19+'14-4.한림항'!L19+'14-5.성산포항'!L19+'14-6.화순항'!L19</f>
        <v>9941</v>
      </c>
      <c r="M16" s="201">
        <f>'14-1.제주항'!M19+'14-2.서귀포항'!M19+'14-3.애월항'!M19+'14-4.한림항'!M19+'14-5.성산포항'!M19+'14-6.화순항'!M19</f>
        <v>0</v>
      </c>
      <c r="N16" s="201">
        <f>'14-1.제주항'!N19+'14-2.서귀포항'!N19+'14-3.애월항'!N19+'14-4.한림항'!N19+'14-5.성산포항'!N19+'14-6.화순항'!N19</f>
        <v>93250</v>
      </c>
      <c r="O16" s="201">
        <f>'14-1.제주항'!O19+'14-2.서귀포항'!O19+'14-3.애월항'!O19+'14-4.한림항'!O19+'14-5.성산포항'!O19+'14-6.화순항'!O19</f>
        <v>27797</v>
      </c>
      <c r="P16" s="201">
        <f>'14-1.제주항'!P19+'14-2.서귀포항'!P19+'14-3.애월항'!P19+'14-4.한림항'!P19+'14-5.성산포항'!P19+'14-6.화순항'!P19</f>
        <v>986</v>
      </c>
      <c r="Q16" s="202">
        <f>'14-1.제주항'!Q19+'14-2.서귀포항'!Q19+'14-3.애월항'!Q19+'14-4.한림항'!Q19+'14-5.성산포항'!Q19+'14-6.화순항'!Q19</f>
        <v>558686</v>
      </c>
      <c r="R16" s="95" t="s">
        <v>998</v>
      </c>
    </row>
    <row r="17" spans="1:18" s="51" customFormat="1" ht="22.5" customHeight="1">
      <c r="A17" s="196" t="s">
        <v>56</v>
      </c>
      <c r="B17" s="200">
        <f t="shared" si="1"/>
        <v>1069149.34</v>
      </c>
      <c r="C17" s="201">
        <v>3176</v>
      </c>
      <c r="D17" s="201">
        <v>1065973.34</v>
      </c>
      <c r="E17" s="201">
        <f t="shared" si="2"/>
        <v>1069149.34</v>
      </c>
      <c r="F17" s="201">
        <f>'14-1.제주항'!F20+'14-2.서귀포항'!F20+'14-3.애월항'!F20+'14-4.한림항'!F20+'14-5.성산포항'!F20+'14-6.화순항'!F20</f>
        <v>315.15</v>
      </c>
      <c r="G17" s="201">
        <f>'14-1.제주항'!G20+'14-2.서귀포항'!G20+'14-3.애월항'!G20+'14-4.한림항'!G20+'14-5.성산포항'!G20+'14-6.화순항'!G20</f>
        <v>99382</v>
      </c>
      <c r="H17" s="201">
        <f>'14-1.제주항'!H20+'14-2.서귀포항'!H20+'14-3.애월항'!H20+'14-4.한림항'!H20+'14-5.성산포항'!H20+'14-6.화순항'!H20</f>
        <v>9323</v>
      </c>
      <c r="I17" s="201">
        <f>'14-1.제주항'!I20+'14-2.서귀포항'!I20+'14-3.애월항'!I20+'14-4.한림항'!I20+'14-5.성산포항'!I20+'14-6.화순항'!I20</f>
        <v>97147</v>
      </c>
      <c r="J17" s="201">
        <f>'14-1.제주항'!J20+'14-2.서귀포항'!J20+'14-3.애월항'!J20+'14-4.한림항'!J20+'14-5.성산포항'!J20+'14-6.화순항'!J20</f>
        <v>0</v>
      </c>
      <c r="K17" s="201">
        <f>'14-1.제주항'!K20+'14-2.서귀포항'!K20+'14-3.애월항'!K20+'14-4.한림항'!K20+'14-5.성산포항'!K20+'14-6.화순항'!K20</f>
        <v>0</v>
      </c>
      <c r="L17" s="201">
        <f>'14-1.제주항'!L20+'14-2.서귀포항'!L20+'14-3.애월항'!L20+'14-4.한림항'!L20+'14-5.성산포항'!L20+'14-6.화순항'!L20</f>
        <v>907.42</v>
      </c>
      <c r="M17" s="201">
        <f>'14-1.제주항'!M20+'14-2.서귀포항'!M20+'14-3.애월항'!M20+'14-4.한림항'!M20+'14-5.성산포항'!M20+'14-6.화순항'!M20</f>
        <v>171</v>
      </c>
      <c r="N17" s="201">
        <f>'14-1.제주항'!N20+'14-2.서귀포항'!N20+'14-3.애월항'!N20+'14-4.한림항'!N20+'14-5.성산포항'!N20+'14-6.화순항'!N20</f>
        <v>120860</v>
      </c>
      <c r="O17" s="201">
        <f>'14-1.제주항'!O20+'14-2.서귀포항'!O20+'14-3.애월항'!O20+'14-4.한림항'!O20+'14-5.성산포항'!O20+'14-6.화순항'!O20</f>
        <v>30893.49</v>
      </c>
      <c r="P17" s="201">
        <f>'14-1.제주항'!P20+'14-2.서귀포항'!P20+'14-3.애월항'!P20+'14-4.한림항'!P20+'14-5.성산포항'!P20+'14-6.화순항'!P20</f>
        <v>58399.62</v>
      </c>
      <c r="Q17" s="202">
        <f>'14-1.제주항'!Q20+'14-2.서귀포항'!Q20+'14-3.애월항'!Q20+'14-4.한림항'!Q20+'14-5.성산포항'!Q20+'14-6.화순항'!Q20</f>
        <v>651750.66</v>
      </c>
      <c r="R17" s="95" t="s">
        <v>1000</v>
      </c>
    </row>
    <row r="18" spans="1:18" s="51" customFormat="1" ht="22.5" customHeight="1">
      <c r="A18" s="196" t="s">
        <v>57</v>
      </c>
      <c r="B18" s="200">
        <f t="shared" si="1"/>
        <v>996619.86</v>
      </c>
      <c r="C18" s="201">
        <v>1404</v>
      </c>
      <c r="D18" s="201">
        <v>995215.86</v>
      </c>
      <c r="E18" s="201">
        <f t="shared" si="2"/>
        <v>996619.86</v>
      </c>
      <c r="F18" s="201">
        <f>'14-1.제주항'!F21+'14-2.서귀포항'!F21+'14-3.애월항'!F21+'14-4.한림항'!F21+'14-5.성산포항'!F21+'14-6.화순항'!F21</f>
        <v>298.81</v>
      </c>
      <c r="G18" s="201">
        <f>'14-1.제주항'!G21+'14-2.서귀포항'!G21+'14-3.애월항'!G21+'14-4.한림항'!G21+'14-5.성산포항'!G21+'14-6.화순항'!G21</f>
        <v>90828</v>
      </c>
      <c r="H18" s="201">
        <f>'14-1.제주항'!H21+'14-2.서귀포항'!H21+'14-3.애월항'!H21+'14-4.한림항'!H21+'14-5.성산포항'!H21+'14-6.화순항'!H21</f>
        <v>4400</v>
      </c>
      <c r="I18" s="201">
        <f>'14-1.제주항'!I21+'14-2.서귀포항'!I21+'14-3.애월항'!I21+'14-4.한림항'!I21+'14-5.성산포항'!I21+'14-6.화순항'!I21</f>
        <v>87635</v>
      </c>
      <c r="J18" s="201">
        <f>'14-1.제주항'!J21+'14-2.서귀포항'!J21+'14-3.애월항'!J21+'14-4.한림항'!J21+'14-5.성산포항'!J21+'14-6.화순항'!J21</f>
        <v>0</v>
      </c>
      <c r="K18" s="201">
        <f>'14-1.제주항'!K21+'14-2.서귀포항'!K21+'14-3.애월항'!K21+'14-4.한림항'!K21+'14-5.성산포항'!K21+'14-6.화순항'!K21</f>
        <v>0</v>
      </c>
      <c r="L18" s="201">
        <f>'14-1.제주항'!L21+'14-2.서귀포항'!L21+'14-3.애월항'!L21+'14-4.한림항'!L21+'14-5.성산포항'!L21+'14-6.화순항'!L21</f>
        <v>808.73</v>
      </c>
      <c r="M18" s="201">
        <f>'14-1.제주항'!M21+'14-2.서귀포항'!M21+'14-3.애월항'!M21+'14-4.한림항'!M21+'14-5.성산포항'!M21+'14-6.화순항'!M21</f>
        <v>109</v>
      </c>
      <c r="N18" s="201">
        <f>'14-1.제주항'!N21+'14-2.서귀포항'!N21+'14-3.애월항'!N21+'14-4.한림항'!N21+'14-5.성산포항'!N21+'14-6.화순항'!N21</f>
        <v>98580</v>
      </c>
      <c r="O18" s="201">
        <f>'14-1.제주항'!O21+'14-2.서귀포항'!O21+'14-3.애월항'!O21+'14-4.한림항'!O21+'14-5.성산포항'!O21+'14-6.화순항'!O21</f>
        <v>38839.48</v>
      </c>
      <c r="P18" s="201">
        <f>'14-1.제주항'!P21+'14-2.서귀포항'!P21+'14-3.애월항'!P21+'14-4.한림항'!P21+'14-5.성산포항'!P21+'14-6.화순항'!P21</f>
        <v>65360.229999999996</v>
      </c>
      <c r="Q18" s="202">
        <f>'14-1.제주항'!Q21+'14-2.서귀포항'!Q21+'14-3.애월항'!Q21+'14-4.한림항'!Q21+'14-5.성산포항'!Q21+'14-6.화순항'!Q21</f>
        <v>609760.61</v>
      </c>
      <c r="R18" s="95" t="s">
        <v>1002</v>
      </c>
    </row>
    <row r="19" spans="1:18" s="51" customFormat="1" ht="22.5" customHeight="1">
      <c r="A19" s="213" t="s">
        <v>58</v>
      </c>
      <c r="B19" s="209">
        <f t="shared" si="1"/>
        <v>1117393.12</v>
      </c>
      <c r="C19" s="210">
        <v>31</v>
      </c>
      <c r="D19" s="210">
        <v>1117362.12</v>
      </c>
      <c r="E19" s="210">
        <f t="shared" si="2"/>
        <v>1117393.12</v>
      </c>
      <c r="F19" s="210">
        <f>'14-1.제주항'!F22+'14-2.서귀포항'!F22+'14-3.애월항'!F22+'14-4.한림항'!F22+'14-5.성산포항'!F22+'14-6.화순항'!F22</f>
        <v>313.12</v>
      </c>
      <c r="G19" s="210">
        <f>'14-1.제주항'!G22+'14-2.서귀포항'!G22+'14-3.애월항'!G22+'14-4.한림항'!G22+'14-5.성산포항'!G22+'14-6.화순항'!G22</f>
        <v>119852</v>
      </c>
      <c r="H19" s="210">
        <f>'14-1.제주항'!H22+'14-2.서귀포항'!H22+'14-3.애월항'!H22+'14-4.한림항'!H22+'14-5.성산포항'!H22+'14-6.화순항'!H22</f>
        <v>4150</v>
      </c>
      <c r="I19" s="210">
        <f>'14-1.제주항'!I22+'14-2.서귀포항'!I22+'14-3.애월항'!I22+'14-4.한림항'!I22+'14-5.성산포항'!I22+'14-6.화순항'!I22</f>
        <v>86178</v>
      </c>
      <c r="J19" s="210">
        <f>'14-1.제주항'!J22+'14-2.서귀포항'!J22+'14-3.애월항'!J22+'14-4.한림항'!J22+'14-5.성산포항'!J22+'14-6.화순항'!J22</f>
        <v>0</v>
      </c>
      <c r="K19" s="210">
        <f>'14-1.제주항'!K22+'14-2.서귀포항'!K22+'14-3.애월항'!K22+'14-4.한림항'!K22+'14-5.성산포항'!K22+'14-6.화순항'!K22</f>
        <v>0</v>
      </c>
      <c r="L19" s="210">
        <f>'14-1.제주항'!L22+'14-2.서귀포항'!L22+'14-3.애월항'!L22+'14-4.한림항'!L22+'14-5.성산포항'!L22+'14-6.화순항'!L22</f>
        <v>604</v>
      </c>
      <c r="M19" s="210">
        <f>'14-1.제주항'!M22+'14-2.서귀포항'!M22+'14-3.애월항'!M22+'14-4.한림항'!M22+'14-5.성산포항'!M22+'14-6.화순항'!M22</f>
        <v>73</v>
      </c>
      <c r="N19" s="210">
        <f>'14-1.제주항'!N22+'14-2.서귀포항'!N22+'14-3.애월항'!N22+'14-4.한림항'!N22+'14-5.성산포항'!N22+'14-6.화순항'!N22</f>
        <v>97780</v>
      </c>
      <c r="O19" s="210">
        <f>'14-1.제주항'!O22+'14-2.서귀포항'!O22+'14-3.애월항'!O22+'14-4.한림항'!O22+'14-5.성산포항'!O22+'14-6.화순항'!O22</f>
        <v>44001</v>
      </c>
      <c r="P19" s="210">
        <f>'14-1.제주항'!P22+'14-2.서귀포항'!P22+'14-3.애월항'!P22+'14-4.한림항'!P22+'14-5.성산포항'!P22+'14-6.화순항'!P22</f>
        <v>140261</v>
      </c>
      <c r="Q19" s="211">
        <f>'14-1.제주항'!Q22+'14-2.서귀포항'!Q22+'14-3.애월항'!Q22+'14-4.한림항'!Q22+'14-5.성산포항'!Q22+'14-6.화순항'!Q22</f>
        <v>624181</v>
      </c>
      <c r="R19" s="180" t="s">
        <v>1004</v>
      </c>
    </row>
    <row r="20" spans="1:19" s="147" customFormat="1" ht="17.25" customHeight="1">
      <c r="A20" s="833" t="s">
        <v>611</v>
      </c>
      <c r="E20" s="834"/>
      <c r="G20" s="834" t="s">
        <v>1076</v>
      </c>
      <c r="H20" s="834" t="s">
        <v>1076</v>
      </c>
      <c r="L20" s="835"/>
      <c r="M20" s="832" t="s">
        <v>615</v>
      </c>
      <c r="N20" s="835"/>
      <c r="O20" s="835"/>
      <c r="P20" s="832"/>
      <c r="Q20" s="832"/>
      <c r="R20" s="832"/>
      <c r="S20" s="832"/>
    </row>
    <row r="21" spans="1:13" s="147" customFormat="1" ht="17.25" customHeight="1">
      <c r="A21" s="1216" t="s">
        <v>616</v>
      </c>
      <c r="B21" s="1220"/>
      <c r="C21" s="1220"/>
      <c r="D21" s="1220"/>
      <c r="M21" s="68" t="s">
        <v>1537</v>
      </c>
    </row>
    <row r="22" spans="1:19" s="69" customFormat="1" ht="17.25" customHeight="1">
      <c r="A22" s="68" t="s">
        <v>617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M22" s="68"/>
      <c r="N22" s="68"/>
      <c r="O22" s="68"/>
      <c r="P22" s="68"/>
      <c r="Q22" s="68"/>
      <c r="R22" s="68"/>
      <c r="S22" s="68"/>
    </row>
    <row r="23" s="485" customFormat="1" ht="13.5"/>
    <row r="24" s="485" customFormat="1" ht="13.5"/>
    <row r="25" s="485" customFormat="1" ht="13.5"/>
    <row r="26" s="485" customFormat="1" ht="13.5"/>
    <row r="27" s="485" customFormat="1" ht="13.5"/>
    <row r="28" s="485" customFormat="1" ht="13.5"/>
    <row r="29" s="485" customFormat="1" ht="13.5"/>
    <row r="30" s="485" customFormat="1" ht="13.5"/>
    <row r="31" s="485" customFormat="1" ht="13.5"/>
    <row r="32" s="485" customFormat="1" ht="13.5"/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  <row r="63" s="485" customFormat="1" ht="13.5"/>
    <row r="64" s="485" customFormat="1" ht="13.5"/>
    <row r="65" s="485" customFormat="1" ht="13.5"/>
    <row r="66" s="485" customFormat="1" ht="13.5"/>
    <row r="67" s="485" customFormat="1" ht="13.5"/>
    <row r="68" s="485" customFormat="1" ht="13.5"/>
    <row r="69" s="485" customFormat="1" ht="13.5"/>
    <row r="70" s="485" customFormat="1" ht="13.5"/>
    <row r="71" s="485" customFormat="1" ht="13.5"/>
    <row r="72" s="485" customFormat="1" ht="13.5"/>
    <row r="73" s="485" customFormat="1" ht="13.5"/>
    <row r="74" s="485" customFormat="1" ht="13.5"/>
    <row r="75" s="485" customFormat="1" ht="13.5"/>
    <row r="76" s="485" customFormat="1" ht="13.5"/>
    <row r="77" s="485" customFormat="1" ht="13.5"/>
    <row r="78" s="485" customFormat="1" ht="13.5"/>
    <row r="79" s="485" customFormat="1" ht="13.5"/>
    <row r="80" s="485" customFormat="1" ht="13.5"/>
    <row r="81" s="485" customFormat="1" ht="13.5"/>
    <row r="82" s="485" customFormat="1" ht="13.5"/>
    <row r="83" s="485" customFormat="1" ht="13.5"/>
    <row r="84" s="485" customFormat="1" ht="13.5"/>
    <row r="85" s="485" customFormat="1" ht="13.5"/>
    <row r="86" s="485" customFormat="1" ht="13.5"/>
    <row r="87" s="485" customFormat="1" ht="13.5"/>
    <row r="88" s="485" customFormat="1" ht="13.5"/>
    <row r="89" s="485" customFormat="1" ht="13.5"/>
    <row r="90" s="485" customFormat="1" ht="13.5"/>
    <row r="91" s="485" customFormat="1" ht="13.5"/>
    <row r="92" s="485" customFormat="1" ht="13.5"/>
    <row r="93" s="485" customFormat="1" ht="13.5"/>
    <row r="94" s="485" customFormat="1" ht="13.5"/>
    <row r="95" s="485" customFormat="1" ht="13.5"/>
    <row r="96" s="485" customFormat="1" ht="13.5"/>
    <row r="97" s="485" customFormat="1" ht="13.5"/>
    <row r="98" s="485" customFormat="1" ht="13.5"/>
    <row r="99" s="485" customFormat="1" ht="13.5"/>
    <row r="100" s="485" customFormat="1" ht="13.5"/>
    <row r="101" s="485" customFormat="1" ht="13.5"/>
    <row r="102" s="485" customFormat="1" ht="13.5"/>
    <row r="103" s="485" customFormat="1" ht="13.5"/>
    <row r="104" s="485" customFormat="1" ht="13.5"/>
    <row r="105" s="485" customFormat="1" ht="13.5"/>
    <row r="106" s="485" customFormat="1" ht="13.5"/>
    <row r="107" s="485" customFormat="1" ht="13.5"/>
    <row r="108" s="485" customFormat="1" ht="13.5"/>
    <row r="109" s="485" customFormat="1" ht="13.5"/>
    <row r="110" s="485" customFormat="1" ht="13.5"/>
    <row r="111" s="485" customFormat="1" ht="13.5"/>
    <row r="112" s="485" customFormat="1" ht="13.5"/>
    <row r="113" s="485" customFormat="1" ht="13.5"/>
    <row r="114" s="485" customFormat="1" ht="13.5"/>
    <row r="115" s="485" customFormat="1" ht="13.5"/>
    <row r="116" s="485" customFormat="1" ht="13.5"/>
    <row r="117" s="485" customFormat="1" ht="13.5"/>
    <row r="118" s="485" customFormat="1" ht="13.5"/>
    <row r="119" s="485" customFormat="1" ht="13.5"/>
    <row r="120" s="485" customFormat="1" ht="13.5"/>
    <row r="121" s="485" customFormat="1" ht="13.5"/>
    <row r="122" s="485" customFormat="1" ht="13.5"/>
    <row r="123" s="485" customFormat="1" ht="13.5"/>
    <row r="124" s="485" customFormat="1" ht="13.5"/>
    <row r="125" s="485" customFormat="1" ht="13.5"/>
    <row r="126" s="485" customFormat="1" ht="13.5"/>
    <row r="127" s="485" customFormat="1" ht="13.5"/>
    <row r="128" s="485" customFormat="1" ht="13.5"/>
    <row r="129" s="485" customFormat="1" ht="13.5"/>
    <row r="130" s="485" customFormat="1" ht="13.5"/>
    <row r="131" s="485" customFormat="1" ht="13.5"/>
    <row r="132" s="485" customFormat="1" ht="13.5"/>
    <row r="133" s="485" customFormat="1" ht="13.5"/>
    <row r="134" s="485" customFormat="1" ht="13.5"/>
    <row r="135" s="485" customFormat="1" ht="13.5"/>
    <row r="136" s="485" customFormat="1" ht="13.5"/>
    <row r="137" s="485" customFormat="1" ht="13.5"/>
    <row r="138" s="485" customFormat="1" ht="13.5"/>
    <row r="139" s="485" customFormat="1" ht="13.5"/>
    <row r="140" s="485" customFormat="1" ht="13.5"/>
    <row r="141" s="485" customFormat="1" ht="13.5"/>
    <row r="142" s="485" customFormat="1" ht="13.5"/>
    <row r="143" s="485" customFormat="1" ht="13.5"/>
    <row r="144" s="485" customFormat="1" ht="13.5"/>
    <row r="145" s="485" customFormat="1" ht="13.5"/>
    <row r="146" s="485" customFormat="1" ht="13.5"/>
    <row r="147" s="485" customFormat="1" ht="13.5"/>
    <row r="148" s="485" customFormat="1" ht="13.5"/>
    <row r="149" s="485" customFormat="1" ht="13.5"/>
    <row r="150" s="485" customFormat="1" ht="13.5"/>
    <row r="151" s="485" customFormat="1" ht="13.5"/>
    <row r="152" s="485" customFormat="1" ht="13.5"/>
    <row r="153" s="485" customFormat="1" ht="13.5"/>
    <row r="154" s="485" customFormat="1" ht="13.5"/>
    <row r="155" s="485" customFormat="1" ht="13.5"/>
    <row r="156" s="485" customFormat="1" ht="13.5"/>
    <row r="157" s="485" customFormat="1" ht="13.5"/>
    <row r="158" s="485" customFormat="1" ht="13.5"/>
    <row r="159" s="485" customFormat="1" ht="13.5"/>
    <row r="160" s="485" customFormat="1" ht="13.5"/>
    <row r="161" s="485" customFormat="1" ht="13.5"/>
    <row r="162" s="485" customFormat="1" ht="13.5"/>
    <row r="163" s="485" customFormat="1" ht="13.5"/>
    <row r="164" s="485" customFormat="1" ht="13.5"/>
    <row r="165" s="485" customFormat="1" ht="13.5"/>
    <row r="166" s="485" customFormat="1" ht="13.5"/>
    <row r="167" s="485" customFormat="1" ht="13.5"/>
    <row r="168" s="485" customFormat="1" ht="13.5"/>
    <row r="169" s="485" customFormat="1" ht="13.5"/>
    <row r="170" s="485" customFormat="1" ht="13.5"/>
    <row r="171" s="485" customFormat="1" ht="13.5"/>
    <row r="172" s="485" customFormat="1" ht="13.5"/>
    <row r="173" s="485" customFormat="1" ht="13.5"/>
    <row r="174" s="485" customFormat="1" ht="13.5"/>
    <row r="175" s="485" customFormat="1" ht="13.5"/>
    <row r="176" s="485" customFormat="1" ht="13.5"/>
    <row r="177" s="485" customFormat="1" ht="13.5"/>
    <row r="178" s="485" customFormat="1" ht="13.5"/>
    <row r="179" s="485" customFormat="1" ht="13.5"/>
    <row r="180" s="485" customFormat="1" ht="13.5"/>
    <row r="181" s="485" customFormat="1" ht="13.5"/>
    <row r="182" s="485" customFormat="1" ht="13.5"/>
    <row r="183" s="485" customFormat="1" ht="13.5"/>
    <row r="184" s="485" customFormat="1" ht="13.5"/>
    <row r="185" s="485" customFormat="1" ht="13.5"/>
    <row r="186" s="485" customFormat="1" ht="13.5"/>
    <row r="187" s="485" customFormat="1" ht="13.5"/>
    <row r="188" s="485" customFormat="1" ht="13.5"/>
    <row r="189" s="485" customFormat="1" ht="13.5"/>
    <row r="190" s="485" customFormat="1" ht="13.5"/>
    <row r="191" s="485" customFormat="1" ht="13.5"/>
    <row r="192" s="485" customFormat="1" ht="13.5"/>
    <row r="193" s="485" customFormat="1" ht="13.5"/>
    <row r="194" s="485" customFormat="1" ht="13.5"/>
    <row r="195" s="485" customFormat="1" ht="13.5"/>
    <row r="196" s="485" customFormat="1" ht="13.5"/>
    <row r="197" s="485" customFormat="1" ht="13.5"/>
    <row r="198" s="485" customFormat="1" ht="13.5"/>
    <row r="199" s="485" customFormat="1" ht="13.5"/>
    <row r="200" s="485" customFormat="1" ht="13.5"/>
    <row r="201" s="485" customFormat="1" ht="13.5"/>
    <row r="202" s="485" customFormat="1" ht="13.5"/>
    <row r="203" s="485" customFormat="1" ht="13.5"/>
    <row r="204" s="485" customFormat="1" ht="13.5"/>
    <row r="205" s="485" customFormat="1" ht="13.5"/>
    <row r="206" s="485" customFormat="1" ht="13.5"/>
    <row r="207" s="485" customFormat="1" ht="13.5"/>
    <row r="208" s="485" customFormat="1" ht="13.5"/>
    <row r="209" s="485" customFormat="1" ht="13.5"/>
    <row r="210" s="485" customFormat="1" ht="13.5"/>
    <row r="211" s="485" customFormat="1" ht="13.5"/>
    <row r="212" s="485" customFormat="1" ht="13.5"/>
    <row r="213" s="485" customFormat="1" ht="13.5"/>
    <row r="214" s="485" customFormat="1" ht="13.5"/>
    <row r="215" s="485" customFormat="1" ht="13.5"/>
    <row r="216" s="485" customFormat="1" ht="13.5"/>
  </sheetData>
  <sheetProtection/>
  <mergeCells count="4">
    <mergeCell ref="A1:R1"/>
    <mergeCell ref="Q2:R2"/>
    <mergeCell ref="E3:Q3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S25"/>
  <sheetViews>
    <sheetView zoomScalePageLayoutView="0" workbookViewId="0" topLeftCell="A1">
      <selection activeCell="E16" sqref="E16"/>
    </sheetView>
  </sheetViews>
  <sheetFormatPr defaultColWidth="8.88671875" defaultRowHeight="13.5"/>
  <cols>
    <col min="2" max="2" width="9.77734375" style="0" customWidth="1"/>
    <col min="4" max="4" width="9.88671875" style="0" customWidth="1"/>
    <col min="5" max="5" width="9.99609375" style="0" customWidth="1"/>
    <col min="17" max="17" width="10.21484375" style="0" customWidth="1"/>
  </cols>
  <sheetData>
    <row r="1" spans="1:18" s="51" customFormat="1" ht="29.25" customHeight="1">
      <c r="A1" s="1064" t="s">
        <v>116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51" t="s">
        <v>601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217" t="s">
        <v>74</v>
      </c>
      <c r="R2" s="1218"/>
    </row>
    <row r="3" spans="1:18" s="51" customFormat="1" ht="18.75" customHeight="1">
      <c r="A3" s="327"/>
      <c r="B3" s="331" t="s">
        <v>579</v>
      </c>
      <c r="C3" s="331" t="s">
        <v>580</v>
      </c>
      <c r="D3" s="331" t="s">
        <v>581</v>
      </c>
      <c r="E3" s="1185" t="s">
        <v>582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072"/>
      <c r="R3" s="327"/>
    </row>
    <row r="4" spans="1:18" s="51" customFormat="1" ht="18.75" customHeight="1">
      <c r="A4" s="97" t="s">
        <v>908</v>
      </c>
      <c r="B4" s="101"/>
      <c r="C4" s="101" t="s">
        <v>79</v>
      </c>
      <c r="D4" s="101"/>
      <c r="E4" s="332"/>
      <c r="F4" s="331" t="s">
        <v>583</v>
      </c>
      <c r="G4" s="331" t="s">
        <v>584</v>
      </c>
      <c r="H4" s="331" t="s">
        <v>586</v>
      </c>
      <c r="I4" s="331" t="s">
        <v>587</v>
      </c>
      <c r="J4" s="331" t="s">
        <v>588</v>
      </c>
      <c r="K4" s="331" t="s">
        <v>589</v>
      </c>
      <c r="L4" s="331" t="s">
        <v>590</v>
      </c>
      <c r="M4" s="331" t="s">
        <v>591</v>
      </c>
      <c r="N4" s="331" t="s">
        <v>592</v>
      </c>
      <c r="O4" s="331" t="s">
        <v>593</v>
      </c>
      <c r="P4" s="331" t="s">
        <v>594</v>
      </c>
      <c r="Q4" s="331" t="s">
        <v>595</v>
      </c>
      <c r="R4" s="97" t="s">
        <v>899</v>
      </c>
    </row>
    <row r="5" spans="1:18" s="51" customFormat="1" ht="18.75" customHeight="1">
      <c r="A5" s="97"/>
      <c r="B5" s="101"/>
      <c r="C5" s="101" t="s">
        <v>91</v>
      </c>
      <c r="D5" s="101" t="s">
        <v>92</v>
      </c>
      <c r="E5" s="332"/>
      <c r="F5" s="101"/>
      <c r="G5" s="101"/>
      <c r="H5" s="101"/>
      <c r="I5" s="101"/>
      <c r="J5" s="101"/>
      <c r="K5" s="101"/>
      <c r="L5" s="101"/>
      <c r="M5" s="101"/>
      <c r="N5" s="101"/>
      <c r="O5" s="101" t="s">
        <v>94</v>
      </c>
      <c r="P5" s="101"/>
      <c r="Q5" s="101"/>
      <c r="R5" s="97"/>
    </row>
    <row r="6" spans="1:18" s="51" customFormat="1" ht="18.75" customHeight="1">
      <c r="A6" s="99" t="s">
        <v>179</v>
      </c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100</v>
      </c>
      <c r="I6" s="102" t="s">
        <v>101</v>
      </c>
      <c r="J6" s="102" t="s">
        <v>102</v>
      </c>
      <c r="K6" s="102" t="s">
        <v>103</v>
      </c>
      <c r="L6" s="102" t="s">
        <v>104</v>
      </c>
      <c r="M6" s="102" t="s">
        <v>105</v>
      </c>
      <c r="N6" s="102" t="s">
        <v>106</v>
      </c>
      <c r="O6" s="386" t="s">
        <v>107</v>
      </c>
      <c r="P6" s="102" t="s">
        <v>108</v>
      </c>
      <c r="Q6" s="102" t="s">
        <v>1233</v>
      </c>
      <c r="R6" s="99" t="s">
        <v>955</v>
      </c>
    </row>
    <row r="7" spans="1:19" s="55" customFormat="1" ht="22.5" customHeight="1">
      <c r="A7" s="94" t="s">
        <v>942</v>
      </c>
      <c r="B7" s="215">
        <v>7394144</v>
      </c>
      <c r="C7" s="216">
        <v>22693</v>
      </c>
      <c r="D7" s="216">
        <v>7371451</v>
      </c>
      <c r="E7" s="216">
        <v>7394144</v>
      </c>
      <c r="F7" s="216">
        <v>2535</v>
      </c>
      <c r="G7" s="216">
        <v>767741</v>
      </c>
      <c r="H7" s="216">
        <v>6849</v>
      </c>
      <c r="I7" s="216">
        <v>198724</v>
      </c>
      <c r="J7" s="216">
        <v>0</v>
      </c>
      <c r="K7" s="216">
        <v>0</v>
      </c>
      <c r="L7" s="216">
        <v>8466</v>
      </c>
      <c r="M7" s="216">
        <v>0</v>
      </c>
      <c r="N7" s="216">
        <v>270970</v>
      </c>
      <c r="O7" s="216">
        <v>389353</v>
      </c>
      <c r="P7" s="216">
        <v>122738</v>
      </c>
      <c r="Q7" s="217">
        <v>5626768</v>
      </c>
      <c r="R7" s="95" t="s">
        <v>942</v>
      </c>
      <c r="S7" s="713"/>
    </row>
    <row r="8" spans="1:19" s="55" customFormat="1" ht="22.5" customHeight="1">
      <c r="A8" s="94" t="s">
        <v>163</v>
      </c>
      <c r="B8" s="232">
        <v>8235018</v>
      </c>
      <c r="C8" s="222">
        <v>20057</v>
      </c>
      <c r="D8" s="222">
        <v>8214961</v>
      </c>
      <c r="E8" s="222">
        <v>8235018</v>
      </c>
      <c r="F8" s="222">
        <v>2836</v>
      </c>
      <c r="G8" s="222">
        <v>755151</v>
      </c>
      <c r="H8" s="222">
        <v>24436</v>
      </c>
      <c r="I8" s="222">
        <v>234272</v>
      </c>
      <c r="J8" s="222">
        <v>0</v>
      </c>
      <c r="K8" s="222">
        <v>0</v>
      </c>
      <c r="L8" s="222">
        <v>10780</v>
      </c>
      <c r="M8" s="222">
        <v>4374</v>
      </c>
      <c r="N8" s="222">
        <v>297670</v>
      </c>
      <c r="O8" s="222">
        <v>384064</v>
      </c>
      <c r="P8" s="222">
        <v>101469</v>
      </c>
      <c r="Q8" s="224">
        <v>6419966</v>
      </c>
      <c r="R8" s="95" t="s">
        <v>163</v>
      </c>
      <c r="S8" s="713"/>
    </row>
    <row r="9" spans="1:19" s="367" customFormat="1" ht="22.5" customHeight="1">
      <c r="A9" s="94" t="s">
        <v>166</v>
      </c>
      <c r="B9" s="218">
        <f aca="true" t="shared" si="0" ref="B9:Q9">SUM(B11:B22)</f>
        <v>8472110.32</v>
      </c>
      <c r="C9" s="219">
        <f t="shared" si="0"/>
        <v>15223</v>
      </c>
      <c r="D9" s="219">
        <f t="shared" si="0"/>
        <v>8456887.32</v>
      </c>
      <c r="E9" s="219">
        <f t="shared" si="0"/>
        <v>8472110.32</v>
      </c>
      <c r="F9" s="219">
        <f t="shared" si="0"/>
        <v>3311.08</v>
      </c>
      <c r="G9" s="219">
        <f t="shared" si="0"/>
        <v>768457</v>
      </c>
      <c r="H9" s="219">
        <f t="shared" si="0"/>
        <v>45594</v>
      </c>
      <c r="I9" s="219">
        <f t="shared" si="0"/>
        <v>250116</v>
      </c>
      <c r="J9" s="219">
        <f t="shared" si="0"/>
        <v>0</v>
      </c>
      <c r="K9" s="219">
        <f t="shared" si="0"/>
        <v>0</v>
      </c>
      <c r="L9" s="219">
        <f t="shared" si="0"/>
        <v>18147.149999999998</v>
      </c>
      <c r="M9" s="219">
        <f t="shared" si="0"/>
        <v>0</v>
      </c>
      <c r="N9" s="219">
        <f t="shared" si="0"/>
        <v>438680</v>
      </c>
      <c r="O9" s="219">
        <f t="shared" si="0"/>
        <v>374852.97</v>
      </c>
      <c r="P9" s="219">
        <f t="shared" si="0"/>
        <v>134115.84999999998</v>
      </c>
      <c r="Q9" s="220">
        <f t="shared" si="0"/>
        <v>6438836.2700000005</v>
      </c>
      <c r="R9" s="212" t="s">
        <v>166</v>
      </c>
      <c r="S9" s="825"/>
    </row>
    <row r="10" spans="1:19" s="367" customFormat="1" ht="22.5" customHeight="1">
      <c r="A10" s="234" t="s">
        <v>603</v>
      </c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  <c r="R10" s="208" t="s">
        <v>109</v>
      </c>
      <c r="S10" s="825"/>
    </row>
    <row r="11" spans="1:18" s="51" customFormat="1" ht="22.5" customHeight="1">
      <c r="A11" s="94" t="s">
        <v>47</v>
      </c>
      <c r="B11" s="221">
        <f aca="true" t="shared" si="1" ref="B11:B22">C11+D11</f>
        <v>765302</v>
      </c>
      <c r="C11" s="223">
        <v>2662</v>
      </c>
      <c r="D11" s="223">
        <v>762640</v>
      </c>
      <c r="E11" s="223">
        <f aca="true" t="shared" si="2" ref="E11:E22">SUM(F11:Q11)</f>
        <v>765302</v>
      </c>
      <c r="F11" s="223">
        <v>313</v>
      </c>
      <c r="G11" s="223">
        <v>78021</v>
      </c>
      <c r="H11" s="223">
        <v>4328</v>
      </c>
      <c r="I11" s="223">
        <v>20601</v>
      </c>
      <c r="J11" s="222">
        <v>0</v>
      </c>
      <c r="K11" s="222">
        <v>0</v>
      </c>
      <c r="L11" s="223">
        <v>670</v>
      </c>
      <c r="M11" s="223">
        <v>0</v>
      </c>
      <c r="N11" s="223">
        <v>30190</v>
      </c>
      <c r="O11" s="223">
        <v>29940</v>
      </c>
      <c r="P11" s="223">
        <v>23359</v>
      </c>
      <c r="Q11" s="826">
        <v>577880</v>
      </c>
      <c r="R11" s="95" t="s">
        <v>982</v>
      </c>
    </row>
    <row r="12" spans="1:18" s="51" customFormat="1" ht="22.5" customHeight="1">
      <c r="A12" s="94" t="s">
        <v>48</v>
      </c>
      <c r="B12" s="221">
        <f t="shared" si="1"/>
        <v>629595</v>
      </c>
      <c r="C12" s="223">
        <v>0</v>
      </c>
      <c r="D12" s="223">
        <v>629595</v>
      </c>
      <c r="E12" s="223">
        <f t="shared" si="2"/>
        <v>629595</v>
      </c>
      <c r="F12" s="223">
        <v>87</v>
      </c>
      <c r="G12" s="223">
        <v>68469</v>
      </c>
      <c r="H12" s="223">
        <v>3553</v>
      </c>
      <c r="I12" s="223">
        <v>10921</v>
      </c>
      <c r="J12" s="222">
        <v>0</v>
      </c>
      <c r="K12" s="222">
        <v>0</v>
      </c>
      <c r="L12" s="223">
        <v>792</v>
      </c>
      <c r="M12" s="223">
        <v>0</v>
      </c>
      <c r="N12" s="223">
        <v>25500</v>
      </c>
      <c r="O12" s="223">
        <v>30065</v>
      </c>
      <c r="P12" s="223">
        <v>17899</v>
      </c>
      <c r="Q12" s="826">
        <v>472309</v>
      </c>
      <c r="R12" s="95" t="s">
        <v>984</v>
      </c>
    </row>
    <row r="13" spans="1:18" s="51" customFormat="1" ht="22.5" customHeight="1">
      <c r="A13" s="94" t="s">
        <v>49</v>
      </c>
      <c r="B13" s="221">
        <f t="shared" si="1"/>
        <v>713390</v>
      </c>
      <c r="C13" s="223">
        <v>0</v>
      </c>
      <c r="D13" s="223">
        <v>713390</v>
      </c>
      <c r="E13" s="223">
        <f t="shared" si="2"/>
        <v>713390</v>
      </c>
      <c r="F13" s="223">
        <v>316</v>
      </c>
      <c r="G13" s="223">
        <v>63248</v>
      </c>
      <c r="H13" s="223">
        <v>9708</v>
      </c>
      <c r="I13" s="223">
        <v>20240</v>
      </c>
      <c r="J13" s="222">
        <v>0</v>
      </c>
      <c r="K13" s="222">
        <v>0</v>
      </c>
      <c r="L13" s="223">
        <v>666</v>
      </c>
      <c r="M13" s="223">
        <v>0</v>
      </c>
      <c r="N13" s="223">
        <v>29720</v>
      </c>
      <c r="O13" s="223">
        <v>34883</v>
      </c>
      <c r="P13" s="223">
        <v>19421</v>
      </c>
      <c r="Q13" s="826">
        <v>535188</v>
      </c>
      <c r="R13" s="95" t="s">
        <v>986</v>
      </c>
    </row>
    <row r="14" spans="1:18" s="51" customFormat="1" ht="22.5" customHeight="1">
      <c r="A14" s="94" t="s">
        <v>50</v>
      </c>
      <c r="B14" s="221">
        <f t="shared" si="1"/>
        <v>647907</v>
      </c>
      <c r="C14" s="223">
        <v>0</v>
      </c>
      <c r="D14" s="223">
        <v>647907</v>
      </c>
      <c r="E14" s="223">
        <f t="shared" si="2"/>
        <v>647907</v>
      </c>
      <c r="F14" s="223">
        <v>258</v>
      </c>
      <c r="G14" s="223">
        <v>56666</v>
      </c>
      <c r="H14" s="223">
        <v>1328</v>
      </c>
      <c r="I14" s="223">
        <v>19098</v>
      </c>
      <c r="J14" s="222">
        <v>0</v>
      </c>
      <c r="K14" s="222">
        <v>0</v>
      </c>
      <c r="L14" s="223">
        <v>563</v>
      </c>
      <c r="M14" s="223">
        <v>0</v>
      </c>
      <c r="N14" s="223">
        <v>28510</v>
      </c>
      <c r="O14" s="223">
        <v>25837</v>
      </c>
      <c r="P14" s="223">
        <v>13276</v>
      </c>
      <c r="Q14" s="826">
        <v>502371</v>
      </c>
      <c r="R14" s="95" t="s">
        <v>988</v>
      </c>
    </row>
    <row r="15" spans="1:18" s="51" customFormat="1" ht="22.5" customHeight="1">
      <c r="A15" s="94" t="s">
        <v>51</v>
      </c>
      <c r="B15" s="221">
        <f t="shared" si="1"/>
        <v>698701</v>
      </c>
      <c r="C15" s="223">
        <v>0</v>
      </c>
      <c r="D15" s="223">
        <v>698701</v>
      </c>
      <c r="E15" s="223">
        <f t="shared" si="2"/>
        <v>698701</v>
      </c>
      <c r="F15" s="223">
        <v>422</v>
      </c>
      <c r="G15" s="223">
        <v>59597</v>
      </c>
      <c r="H15" s="223">
        <v>6340</v>
      </c>
      <c r="I15" s="223">
        <v>23738</v>
      </c>
      <c r="J15" s="222">
        <v>0</v>
      </c>
      <c r="K15" s="222">
        <v>0</v>
      </c>
      <c r="L15" s="223">
        <v>816</v>
      </c>
      <c r="M15" s="223">
        <v>0</v>
      </c>
      <c r="N15" s="223">
        <v>35320</v>
      </c>
      <c r="O15" s="223">
        <v>30009</v>
      </c>
      <c r="P15" s="223">
        <v>7355</v>
      </c>
      <c r="Q15" s="826">
        <v>535104</v>
      </c>
      <c r="R15" s="95" t="s">
        <v>990</v>
      </c>
    </row>
    <row r="16" spans="1:18" s="51" customFormat="1" ht="22.5" customHeight="1">
      <c r="A16" s="94" t="s">
        <v>52</v>
      </c>
      <c r="B16" s="221">
        <f t="shared" si="1"/>
        <v>637680</v>
      </c>
      <c r="C16" s="223">
        <v>0</v>
      </c>
      <c r="D16" s="223">
        <v>637680</v>
      </c>
      <c r="E16" s="223">
        <f t="shared" si="2"/>
        <v>637680</v>
      </c>
      <c r="F16" s="223">
        <v>241</v>
      </c>
      <c r="G16" s="223">
        <v>56208</v>
      </c>
      <c r="H16" s="223">
        <v>4784</v>
      </c>
      <c r="I16" s="223">
        <v>23705</v>
      </c>
      <c r="J16" s="222">
        <v>0</v>
      </c>
      <c r="K16" s="222">
        <v>0</v>
      </c>
      <c r="L16" s="223">
        <v>859</v>
      </c>
      <c r="M16" s="223">
        <v>0</v>
      </c>
      <c r="N16" s="223">
        <v>53990</v>
      </c>
      <c r="O16" s="223">
        <v>29682</v>
      </c>
      <c r="P16" s="223">
        <v>1355</v>
      </c>
      <c r="Q16" s="826">
        <v>466856</v>
      </c>
      <c r="R16" s="95" t="s">
        <v>992</v>
      </c>
    </row>
    <row r="17" spans="1:18" s="51" customFormat="1" ht="22.5" customHeight="1">
      <c r="A17" s="94" t="s">
        <v>53</v>
      </c>
      <c r="B17" s="221">
        <f t="shared" si="1"/>
        <v>692554</v>
      </c>
      <c r="C17" s="223">
        <v>5316</v>
      </c>
      <c r="D17" s="223">
        <v>687238</v>
      </c>
      <c r="E17" s="223">
        <f t="shared" si="2"/>
        <v>692554</v>
      </c>
      <c r="F17" s="223">
        <v>310</v>
      </c>
      <c r="G17" s="223">
        <v>61341</v>
      </c>
      <c r="H17" s="223">
        <v>2900</v>
      </c>
      <c r="I17" s="223">
        <v>20774</v>
      </c>
      <c r="J17" s="222">
        <v>0</v>
      </c>
      <c r="K17" s="222">
        <v>0</v>
      </c>
      <c r="L17" s="223">
        <v>864</v>
      </c>
      <c r="M17" s="223">
        <v>0</v>
      </c>
      <c r="N17" s="223">
        <v>46320</v>
      </c>
      <c r="O17" s="223">
        <v>26675</v>
      </c>
      <c r="P17" s="223">
        <v>468</v>
      </c>
      <c r="Q17" s="826">
        <v>532902</v>
      </c>
      <c r="R17" s="95" t="s">
        <v>994</v>
      </c>
    </row>
    <row r="18" spans="1:18" s="51" customFormat="1" ht="22.5" customHeight="1">
      <c r="A18" s="94" t="s">
        <v>54</v>
      </c>
      <c r="B18" s="221">
        <f t="shared" si="1"/>
        <v>731528</v>
      </c>
      <c r="C18" s="223">
        <v>902</v>
      </c>
      <c r="D18" s="223">
        <v>730626</v>
      </c>
      <c r="E18" s="223">
        <f t="shared" si="2"/>
        <v>731528</v>
      </c>
      <c r="F18" s="223">
        <v>309</v>
      </c>
      <c r="G18" s="223">
        <v>59471</v>
      </c>
      <c r="H18" s="223">
        <v>3500</v>
      </c>
      <c r="I18" s="223">
        <v>17785</v>
      </c>
      <c r="J18" s="222">
        <v>0</v>
      </c>
      <c r="K18" s="222">
        <v>0</v>
      </c>
      <c r="L18" s="223">
        <v>776</v>
      </c>
      <c r="M18" s="223">
        <v>0</v>
      </c>
      <c r="N18" s="223">
        <v>37000</v>
      </c>
      <c r="O18" s="223">
        <v>26551</v>
      </c>
      <c r="P18" s="223">
        <v>235</v>
      </c>
      <c r="Q18" s="826">
        <v>585901</v>
      </c>
      <c r="R18" s="95" t="s">
        <v>996</v>
      </c>
    </row>
    <row r="19" spans="1:18" s="51" customFormat="1" ht="22.5" customHeight="1">
      <c r="A19" s="94" t="s">
        <v>55</v>
      </c>
      <c r="B19" s="221">
        <f t="shared" si="1"/>
        <v>686644</v>
      </c>
      <c r="C19" s="223">
        <v>1732</v>
      </c>
      <c r="D19" s="223">
        <v>684912</v>
      </c>
      <c r="E19" s="223">
        <f t="shared" si="2"/>
        <v>686644</v>
      </c>
      <c r="F19" s="223">
        <v>128</v>
      </c>
      <c r="G19" s="223">
        <v>59420</v>
      </c>
      <c r="H19" s="223">
        <v>3780</v>
      </c>
      <c r="I19" s="223">
        <v>23616</v>
      </c>
      <c r="J19" s="222">
        <v>0</v>
      </c>
      <c r="K19" s="222">
        <v>0</v>
      </c>
      <c r="L19" s="223">
        <v>9911</v>
      </c>
      <c r="M19" s="223">
        <v>0</v>
      </c>
      <c r="N19" s="223">
        <v>39090</v>
      </c>
      <c r="O19" s="223">
        <v>27797</v>
      </c>
      <c r="P19" s="223">
        <v>986</v>
      </c>
      <c r="Q19" s="826">
        <v>521916</v>
      </c>
      <c r="R19" s="95" t="s">
        <v>998</v>
      </c>
    </row>
    <row r="20" spans="1:18" s="51" customFormat="1" ht="22.5" customHeight="1">
      <c r="A20" s="94" t="s">
        <v>56</v>
      </c>
      <c r="B20" s="221">
        <f t="shared" si="1"/>
        <v>776269.34</v>
      </c>
      <c r="C20" s="223">
        <v>3176</v>
      </c>
      <c r="D20" s="223">
        <v>773093.34</v>
      </c>
      <c r="E20" s="223">
        <f t="shared" si="2"/>
        <v>776269.3400000001</v>
      </c>
      <c r="F20" s="223">
        <v>315.15</v>
      </c>
      <c r="G20" s="223">
        <v>65434</v>
      </c>
      <c r="H20" s="223">
        <v>2573</v>
      </c>
      <c r="I20" s="223">
        <v>28187</v>
      </c>
      <c r="J20" s="222">
        <v>0</v>
      </c>
      <c r="K20" s="222">
        <v>0</v>
      </c>
      <c r="L20" s="223">
        <v>887.42</v>
      </c>
      <c r="M20" s="223">
        <v>0</v>
      </c>
      <c r="N20" s="223">
        <v>50250</v>
      </c>
      <c r="O20" s="223">
        <v>30573.49</v>
      </c>
      <c r="P20" s="223">
        <v>16263.62</v>
      </c>
      <c r="Q20" s="826">
        <v>581785.66</v>
      </c>
      <c r="R20" s="95" t="s">
        <v>1000</v>
      </c>
    </row>
    <row r="21" spans="1:18" s="51" customFormat="1" ht="22.5" customHeight="1">
      <c r="A21" s="94" t="s">
        <v>57</v>
      </c>
      <c r="B21" s="221">
        <f t="shared" si="1"/>
        <v>727716.86</v>
      </c>
      <c r="C21" s="223">
        <v>1404</v>
      </c>
      <c r="D21" s="223">
        <v>726312.86</v>
      </c>
      <c r="E21" s="223">
        <f t="shared" si="2"/>
        <v>727716.86</v>
      </c>
      <c r="F21" s="223">
        <v>298.81</v>
      </c>
      <c r="G21" s="223">
        <v>62968</v>
      </c>
      <c r="H21" s="223">
        <v>1500</v>
      </c>
      <c r="I21" s="223">
        <v>20717</v>
      </c>
      <c r="J21" s="222">
        <v>0</v>
      </c>
      <c r="K21" s="222">
        <v>0</v>
      </c>
      <c r="L21" s="223">
        <v>778.73</v>
      </c>
      <c r="M21" s="223">
        <v>0</v>
      </c>
      <c r="N21" s="223">
        <v>22900</v>
      </c>
      <c r="O21" s="223">
        <v>38839.48</v>
      </c>
      <c r="P21" s="223">
        <v>20230.23</v>
      </c>
      <c r="Q21" s="826">
        <v>559484.61</v>
      </c>
      <c r="R21" s="95" t="s">
        <v>1002</v>
      </c>
    </row>
    <row r="22" spans="1:18" s="51" customFormat="1" ht="22.5" customHeight="1">
      <c r="A22" s="179" t="s">
        <v>58</v>
      </c>
      <c r="B22" s="225">
        <f t="shared" si="1"/>
        <v>764823.12</v>
      </c>
      <c r="C22" s="227">
        <v>31</v>
      </c>
      <c r="D22" s="227">
        <v>764792.12</v>
      </c>
      <c r="E22" s="227">
        <f t="shared" si="2"/>
        <v>764823.12</v>
      </c>
      <c r="F22" s="227">
        <v>313.12</v>
      </c>
      <c r="G22" s="227">
        <v>77614</v>
      </c>
      <c r="H22" s="227">
        <v>1300</v>
      </c>
      <c r="I22" s="227">
        <v>20734</v>
      </c>
      <c r="J22" s="226">
        <v>0</v>
      </c>
      <c r="K22" s="226">
        <v>0</v>
      </c>
      <c r="L22" s="227">
        <v>564</v>
      </c>
      <c r="M22" s="227">
        <v>0</v>
      </c>
      <c r="N22" s="227">
        <v>39890</v>
      </c>
      <c r="O22" s="227">
        <v>44001</v>
      </c>
      <c r="P22" s="227">
        <v>13268</v>
      </c>
      <c r="Q22" s="827">
        <v>567139</v>
      </c>
      <c r="R22" s="180" t="s">
        <v>1004</v>
      </c>
    </row>
    <row r="23" spans="1:19" s="147" customFormat="1" ht="17.25" customHeight="1">
      <c r="A23" s="833" t="s">
        <v>611</v>
      </c>
      <c r="E23" s="834"/>
      <c r="G23" s="834" t="s">
        <v>1076</v>
      </c>
      <c r="H23" s="834" t="s">
        <v>1076</v>
      </c>
      <c r="L23" s="835"/>
      <c r="M23" s="832" t="s">
        <v>615</v>
      </c>
      <c r="N23" s="835"/>
      <c r="O23" s="835"/>
      <c r="P23" s="832"/>
      <c r="Q23" s="832"/>
      <c r="R23" s="832"/>
      <c r="S23" s="832"/>
    </row>
    <row r="24" spans="1:18" s="51" customFormat="1" ht="19.5" customHeight="1">
      <c r="A24" s="1170" t="s">
        <v>602</v>
      </c>
      <c r="B24" s="1221"/>
      <c r="C24" s="1221"/>
      <c r="D24" s="1221"/>
      <c r="N24" s="1206"/>
      <c r="O24" s="1206"/>
      <c r="P24" s="1206"/>
      <c r="Q24" s="1206"/>
      <c r="R24" s="1206"/>
    </row>
    <row r="25" spans="1:18" s="51" customFormat="1" ht="16.5" customHeight="1">
      <c r="A25" s="51" t="s">
        <v>1076</v>
      </c>
      <c r="N25" s="1206"/>
      <c r="O25" s="1206"/>
      <c r="P25" s="1206"/>
      <c r="Q25" s="1206"/>
      <c r="R25" s="1206"/>
    </row>
    <row r="26" s="485" customFormat="1" ht="13.5"/>
    <row r="27" s="485" customFormat="1" ht="13.5"/>
    <row r="28" s="485" customFormat="1" ht="13.5"/>
    <row r="29" s="485" customFormat="1" ht="13.5"/>
    <row r="30" s="485" customFormat="1" ht="13.5"/>
    <row r="31" s="485" customFormat="1" ht="13.5"/>
    <row r="32" s="485" customFormat="1" ht="13.5"/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  <row r="63" s="485" customFormat="1" ht="13.5"/>
    <row r="64" s="485" customFormat="1" ht="13.5"/>
    <row r="65" s="485" customFormat="1" ht="13.5"/>
    <row r="66" s="485" customFormat="1" ht="13.5"/>
    <row r="67" s="485" customFormat="1" ht="13.5"/>
    <row r="68" s="485" customFormat="1" ht="13.5"/>
    <row r="69" s="485" customFormat="1" ht="13.5"/>
    <row r="70" s="485" customFormat="1" ht="13.5"/>
    <row r="71" s="485" customFormat="1" ht="13.5"/>
    <row r="72" s="485" customFormat="1" ht="13.5"/>
    <row r="73" s="485" customFormat="1" ht="13.5"/>
    <row r="74" s="485" customFormat="1" ht="13.5"/>
    <row r="75" s="485" customFormat="1" ht="13.5"/>
    <row r="76" s="485" customFormat="1" ht="13.5"/>
    <row r="77" s="485" customFormat="1" ht="13.5"/>
    <row r="78" s="485" customFormat="1" ht="13.5"/>
    <row r="79" s="485" customFormat="1" ht="13.5"/>
    <row r="80" s="485" customFormat="1" ht="13.5"/>
    <row r="81" s="485" customFormat="1" ht="13.5"/>
    <row r="82" s="485" customFormat="1" ht="13.5"/>
    <row r="83" s="485" customFormat="1" ht="13.5"/>
    <row r="84" s="485" customFormat="1" ht="13.5"/>
    <row r="85" s="485" customFormat="1" ht="13.5"/>
    <row r="86" s="485" customFormat="1" ht="13.5"/>
    <row r="87" s="485" customFormat="1" ht="13.5"/>
    <row r="88" s="485" customFormat="1" ht="13.5"/>
    <row r="89" s="485" customFormat="1" ht="13.5"/>
    <row r="90" s="485" customFormat="1" ht="13.5"/>
    <row r="91" s="485" customFormat="1" ht="13.5"/>
    <row r="92" s="485" customFormat="1" ht="13.5"/>
    <row r="93" s="485" customFormat="1" ht="13.5"/>
    <row r="94" s="485" customFormat="1" ht="13.5"/>
    <row r="95" s="485" customFormat="1" ht="13.5"/>
    <row r="96" s="485" customFormat="1" ht="13.5"/>
    <row r="97" s="485" customFormat="1" ht="13.5"/>
    <row r="98" s="485" customFormat="1" ht="13.5"/>
    <row r="99" s="485" customFormat="1" ht="13.5"/>
    <row r="100" s="485" customFormat="1" ht="13.5"/>
    <row r="101" s="485" customFormat="1" ht="13.5"/>
    <row r="102" s="485" customFormat="1" ht="13.5"/>
    <row r="103" s="485" customFormat="1" ht="13.5"/>
    <row r="104" s="485" customFormat="1" ht="13.5"/>
    <row r="105" s="485" customFormat="1" ht="13.5"/>
    <row r="106" s="485" customFormat="1" ht="13.5"/>
    <row r="107" s="485" customFormat="1" ht="13.5"/>
    <row r="108" s="485" customFormat="1" ht="13.5"/>
    <row r="109" s="485" customFormat="1" ht="13.5"/>
    <row r="110" s="485" customFormat="1" ht="13.5"/>
    <row r="111" s="485" customFormat="1" ht="13.5"/>
    <row r="112" s="485" customFormat="1" ht="13.5"/>
    <row r="113" s="485" customFormat="1" ht="13.5"/>
    <row r="114" s="485" customFormat="1" ht="13.5"/>
    <row r="115" s="485" customFormat="1" ht="13.5"/>
    <row r="116" s="485" customFormat="1" ht="13.5"/>
    <row r="117" s="485" customFormat="1" ht="13.5"/>
    <row r="118" s="485" customFormat="1" ht="13.5"/>
    <row r="119" s="485" customFormat="1" ht="13.5"/>
    <row r="120" s="485" customFormat="1" ht="13.5"/>
    <row r="121" s="485" customFormat="1" ht="13.5"/>
    <row r="122" s="485" customFormat="1" ht="13.5"/>
    <row r="123" s="485" customFormat="1" ht="13.5"/>
    <row r="124" s="485" customFormat="1" ht="13.5"/>
    <row r="125" s="485" customFormat="1" ht="13.5"/>
    <row r="126" s="485" customFormat="1" ht="13.5"/>
    <row r="127" s="485" customFormat="1" ht="13.5"/>
    <row r="128" s="485" customFormat="1" ht="13.5"/>
    <row r="129" s="485" customFormat="1" ht="13.5"/>
    <row r="130" s="485" customFormat="1" ht="13.5"/>
    <row r="131" s="485" customFormat="1" ht="13.5"/>
    <row r="132" s="485" customFormat="1" ht="13.5"/>
    <row r="133" s="485" customFormat="1" ht="13.5"/>
    <row r="134" s="485" customFormat="1" ht="13.5"/>
    <row r="135" s="485" customFormat="1" ht="13.5"/>
    <row r="136" s="485" customFormat="1" ht="13.5"/>
    <row r="137" s="485" customFormat="1" ht="13.5"/>
    <row r="138" s="485" customFormat="1" ht="13.5"/>
    <row r="139" s="485" customFormat="1" ht="13.5"/>
    <row r="140" s="485" customFormat="1" ht="13.5"/>
    <row r="141" s="485" customFormat="1" ht="13.5"/>
  </sheetData>
  <sheetProtection/>
  <mergeCells count="6">
    <mergeCell ref="N25:R25"/>
    <mergeCell ref="A1:R1"/>
    <mergeCell ref="Q2:R2"/>
    <mergeCell ref="E3:Q3"/>
    <mergeCell ref="A24:D24"/>
    <mergeCell ref="N24:R2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5"/>
  <sheetViews>
    <sheetView zoomScalePageLayoutView="0" workbookViewId="0" topLeftCell="A1">
      <selection activeCell="D17" sqref="D17"/>
    </sheetView>
  </sheetViews>
  <sheetFormatPr defaultColWidth="8.88671875" defaultRowHeight="13.5"/>
  <sheetData>
    <row r="1" spans="1:18" s="51" customFormat="1" ht="37.5" customHeight="1">
      <c r="A1" s="1064" t="s">
        <v>116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51" t="s">
        <v>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217" t="s">
        <v>74</v>
      </c>
      <c r="R2" s="1218"/>
    </row>
    <row r="3" spans="1:18" s="51" customFormat="1" ht="18.75" customHeight="1">
      <c r="A3" s="327"/>
      <c r="B3" s="331" t="s">
        <v>579</v>
      </c>
      <c r="C3" s="331" t="s">
        <v>580</v>
      </c>
      <c r="D3" s="331" t="s">
        <v>581</v>
      </c>
      <c r="E3" s="1185" t="s">
        <v>582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072"/>
      <c r="R3" s="327"/>
    </row>
    <row r="4" spans="1:18" s="51" customFormat="1" ht="18.75" customHeight="1">
      <c r="A4" s="97" t="s">
        <v>908</v>
      </c>
      <c r="B4" s="101"/>
      <c r="C4" s="101" t="s">
        <v>79</v>
      </c>
      <c r="D4" s="101"/>
      <c r="E4" s="332"/>
      <c r="F4" s="331" t="s">
        <v>583</v>
      </c>
      <c r="G4" s="331" t="s">
        <v>584</v>
      </c>
      <c r="H4" s="331" t="s">
        <v>586</v>
      </c>
      <c r="I4" s="331" t="s">
        <v>587</v>
      </c>
      <c r="J4" s="331" t="s">
        <v>588</v>
      </c>
      <c r="K4" s="331" t="s">
        <v>589</v>
      </c>
      <c r="L4" s="331" t="s">
        <v>590</v>
      </c>
      <c r="M4" s="331" t="s">
        <v>591</v>
      </c>
      <c r="N4" s="331" t="s">
        <v>592</v>
      </c>
      <c r="O4" s="331" t="s">
        <v>593</v>
      </c>
      <c r="P4" s="331" t="s">
        <v>594</v>
      </c>
      <c r="Q4" s="331" t="s">
        <v>595</v>
      </c>
      <c r="R4" s="97" t="s">
        <v>899</v>
      </c>
    </row>
    <row r="5" spans="1:18" s="51" customFormat="1" ht="18.75" customHeight="1">
      <c r="A5" s="97" t="s">
        <v>179</v>
      </c>
      <c r="B5" s="101"/>
      <c r="C5" s="101" t="s">
        <v>91</v>
      </c>
      <c r="D5" s="101" t="s">
        <v>92</v>
      </c>
      <c r="E5" s="332"/>
      <c r="F5" s="101"/>
      <c r="G5" s="101"/>
      <c r="H5" s="101"/>
      <c r="I5" s="101"/>
      <c r="J5" s="101"/>
      <c r="K5" s="101"/>
      <c r="L5" s="101"/>
      <c r="M5" s="101"/>
      <c r="N5" s="101"/>
      <c r="O5" s="101" t="s">
        <v>94</v>
      </c>
      <c r="P5" s="101"/>
      <c r="Q5" s="101"/>
      <c r="R5" s="97" t="s">
        <v>955</v>
      </c>
    </row>
    <row r="6" spans="1:18" s="51" customFormat="1" ht="18.75" customHeight="1">
      <c r="A6" s="828"/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100</v>
      </c>
      <c r="I6" s="102" t="s">
        <v>101</v>
      </c>
      <c r="J6" s="102" t="s">
        <v>102</v>
      </c>
      <c r="K6" s="102" t="s">
        <v>103</v>
      </c>
      <c r="L6" s="102" t="s">
        <v>104</v>
      </c>
      <c r="M6" s="102" t="s">
        <v>105</v>
      </c>
      <c r="N6" s="102" t="s">
        <v>106</v>
      </c>
      <c r="O6" s="386" t="s">
        <v>107</v>
      </c>
      <c r="P6" s="102" t="s">
        <v>108</v>
      </c>
      <c r="Q6" s="102" t="s">
        <v>1233</v>
      </c>
      <c r="R6" s="99"/>
    </row>
    <row r="7" spans="1:19" s="55" customFormat="1" ht="22.5" customHeight="1">
      <c r="A7" s="94" t="s">
        <v>942</v>
      </c>
      <c r="B7" s="215">
        <v>445904</v>
      </c>
      <c r="C7" s="216">
        <v>0</v>
      </c>
      <c r="D7" s="216">
        <v>445904</v>
      </c>
      <c r="E7" s="216">
        <v>445904</v>
      </c>
      <c r="F7" s="216">
        <v>0</v>
      </c>
      <c r="G7" s="216">
        <v>25789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149969</v>
      </c>
      <c r="O7" s="216">
        <v>0</v>
      </c>
      <c r="P7" s="216">
        <v>252346</v>
      </c>
      <c r="Q7" s="217">
        <v>17800</v>
      </c>
      <c r="R7" s="95" t="s">
        <v>942</v>
      </c>
      <c r="S7" s="713"/>
    </row>
    <row r="8" spans="1:19" s="55" customFormat="1" ht="22.5" customHeight="1">
      <c r="A8" s="94" t="s">
        <v>163</v>
      </c>
      <c r="B8" s="232">
        <v>563229</v>
      </c>
      <c r="C8" s="222">
        <v>0</v>
      </c>
      <c r="D8" s="222">
        <v>563229</v>
      </c>
      <c r="E8" s="222">
        <v>563229</v>
      </c>
      <c r="F8" s="222">
        <v>0</v>
      </c>
      <c r="G8" s="222">
        <v>26264</v>
      </c>
      <c r="H8" s="222">
        <v>7609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  <c r="N8" s="222">
        <v>95060</v>
      </c>
      <c r="O8" s="222">
        <v>0</v>
      </c>
      <c r="P8" s="222">
        <v>307412</v>
      </c>
      <c r="Q8" s="224">
        <v>126884</v>
      </c>
      <c r="R8" s="95" t="s">
        <v>163</v>
      </c>
      <c r="S8" s="713"/>
    </row>
    <row r="9" spans="1:19" s="367" customFormat="1" ht="22.5" customHeight="1">
      <c r="A9" s="234" t="s">
        <v>166</v>
      </c>
      <c r="B9" s="218">
        <f aca="true" t="shared" si="0" ref="B9:Q9">SUM(B11:B22)</f>
        <v>497734</v>
      </c>
      <c r="C9" s="219">
        <f t="shared" si="0"/>
        <v>0</v>
      </c>
      <c r="D9" s="219">
        <f t="shared" si="0"/>
        <v>497734</v>
      </c>
      <c r="E9" s="219">
        <f t="shared" si="0"/>
        <v>497734</v>
      </c>
      <c r="F9" s="219">
        <f t="shared" si="0"/>
        <v>0</v>
      </c>
      <c r="G9" s="219">
        <f t="shared" si="0"/>
        <v>22572</v>
      </c>
      <c r="H9" s="219">
        <f t="shared" si="0"/>
        <v>10297</v>
      </c>
      <c r="I9" s="219">
        <f t="shared" si="0"/>
        <v>0</v>
      </c>
      <c r="J9" s="219">
        <f t="shared" si="0"/>
        <v>0</v>
      </c>
      <c r="K9" s="219">
        <f t="shared" si="0"/>
        <v>0</v>
      </c>
      <c r="L9" s="219">
        <f t="shared" si="0"/>
        <v>0</v>
      </c>
      <c r="M9" s="219">
        <f t="shared" si="0"/>
        <v>0</v>
      </c>
      <c r="N9" s="219">
        <f t="shared" si="0"/>
        <v>122700</v>
      </c>
      <c r="O9" s="219">
        <f t="shared" si="0"/>
        <v>320</v>
      </c>
      <c r="P9" s="219">
        <f t="shared" si="0"/>
        <v>272443</v>
      </c>
      <c r="Q9" s="220">
        <f t="shared" si="0"/>
        <v>69402</v>
      </c>
      <c r="R9" s="212" t="s">
        <v>166</v>
      </c>
      <c r="S9" s="825"/>
    </row>
    <row r="10" spans="1:19" s="367" customFormat="1" ht="22.5" customHeight="1">
      <c r="A10" s="234" t="s">
        <v>604</v>
      </c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  <c r="R10" s="208" t="s">
        <v>110</v>
      </c>
      <c r="S10" s="825"/>
    </row>
    <row r="11" spans="1:18" s="51" customFormat="1" ht="22.5" customHeight="1">
      <c r="A11" s="94" t="s">
        <v>47</v>
      </c>
      <c r="B11" s="221">
        <f aca="true" t="shared" si="1" ref="B11:B22">C11+D11</f>
        <v>94226</v>
      </c>
      <c r="C11" s="223">
        <v>0</v>
      </c>
      <c r="D11" s="223">
        <f>E11</f>
        <v>94226</v>
      </c>
      <c r="E11" s="223">
        <f aca="true" t="shared" si="2" ref="E11:E22">SUM(F11:Q11)</f>
        <v>94226</v>
      </c>
      <c r="F11" s="223">
        <v>0</v>
      </c>
      <c r="G11" s="223">
        <v>1751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11100</v>
      </c>
      <c r="O11" s="223">
        <v>0</v>
      </c>
      <c r="P11" s="223">
        <v>77774</v>
      </c>
      <c r="Q11" s="826">
        <v>3601</v>
      </c>
      <c r="R11" s="95" t="s">
        <v>982</v>
      </c>
    </row>
    <row r="12" spans="1:18" s="51" customFormat="1" ht="22.5" customHeight="1">
      <c r="A12" s="94" t="s">
        <v>48</v>
      </c>
      <c r="B12" s="221">
        <f t="shared" si="1"/>
        <v>40015</v>
      </c>
      <c r="C12" s="223">
        <v>0</v>
      </c>
      <c r="D12" s="223">
        <f aca="true" t="shared" si="3" ref="D12:D22">E12</f>
        <v>40015</v>
      </c>
      <c r="E12" s="223">
        <f t="shared" si="2"/>
        <v>40015</v>
      </c>
      <c r="F12" s="223">
        <v>0</v>
      </c>
      <c r="G12" s="223">
        <v>1378</v>
      </c>
      <c r="H12" s="223">
        <v>1615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12050</v>
      </c>
      <c r="O12" s="223">
        <v>0</v>
      </c>
      <c r="P12" s="223">
        <v>24707</v>
      </c>
      <c r="Q12" s="826">
        <v>265</v>
      </c>
      <c r="R12" s="95" t="s">
        <v>984</v>
      </c>
    </row>
    <row r="13" spans="1:18" s="51" customFormat="1" ht="22.5" customHeight="1">
      <c r="A13" s="94" t="s">
        <v>49</v>
      </c>
      <c r="B13" s="221">
        <f t="shared" si="1"/>
        <v>26795</v>
      </c>
      <c r="C13" s="223">
        <v>0</v>
      </c>
      <c r="D13" s="223">
        <f t="shared" si="3"/>
        <v>26795</v>
      </c>
      <c r="E13" s="223">
        <f t="shared" si="2"/>
        <v>26795</v>
      </c>
      <c r="F13" s="223">
        <v>0</v>
      </c>
      <c r="G13" s="223">
        <v>2050</v>
      </c>
      <c r="H13" s="223">
        <v>1752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4050</v>
      </c>
      <c r="O13" s="223">
        <v>0</v>
      </c>
      <c r="P13" s="223">
        <v>18943</v>
      </c>
      <c r="Q13" s="826">
        <v>0</v>
      </c>
      <c r="R13" s="95" t="s">
        <v>986</v>
      </c>
    </row>
    <row r="14" spans="1:18" s="51" customFormat="1" ht="22.5" customHeight="1">
      <c r="A14" s="94" t="s">
        <v>50</v>
      </c>
      <c r="B14" s="221">
        <f t="shared" si="1"/>
        <v>24907</v>
      </c>
      <c r="C14" s="223">
        <v>0</v>
      </c>
      <c r="D14" s="223">
        <f t="shared" si="3"/>
        <v>24907</v>
      </c>
      <c r="E14" s="223">
        <f t="shared" si="2"/>
        <v>24907</v>
      </c>
      <c r="F14" s="223">
        <v>0</v>
      </c>
      <c r="G14" s="223">
        <v>1378</v>
      </c>
      <c r="H14" s="223">
        <v>5219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4050</v>
      </c>
      <c r="O14" s="223">
        <v>0</v>
      </c>
      <c r="P14" s="223">
        <v>13660</v>
      </c>
      <c r="Q14" s="826">
        <v>600</v>
      </c>
      <c r="R14" s="95" t="s">
        <v>988</v>
      </c>
    </row>
    <row r="15" spans="1:18" s="51" customFormat="1" ht="22.5" customHeight="1">
      <c r="A15" s="94" t="s">
        <v>51</v>
      </c>
      <c r="B15" s="221">
        <f t="shared" si="1"/>
        <v>29144</v>
      </c>
      <c r="C15" s="223">
        <v>0</v>
      </c>
      <c r="D15" s="223">
        <f t="shared" si="3"/>
        <v>29144</v>
      </c>
      <c r="E15" s="223">
        <f t="shared" si="2"/>
        <v>29144</v>
      </c>
      <c r="F15" s="223">
        <v>0</v>
      </c>
      <c r="G15" s="223">
        <v>2121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12900</v>
      </c>
      <c r="O15" s="223">
        <v>0</v>
      </c>
      <c r="P15" s="223">
        <v>0</v>
      </c>
      <c r="Q15" s="826">
        <v>14123</v>
      </c>
      <c r="R15" s="95" t="s">
        <v>990</v>
      </c>
    </row>
    <row r="16" spans="1:18" s="51" customFormat="1" ht="22.5" customHeight="1">
      <c r="A16" s="94" t="s">
        <v>52</v>
      </c>
      <c r="B16" s="221">
        <f t="shared" si="1"/>
        <v>36460</v>
      </c>
      <c r="C16" s="223">
        <v>0</v>
      </c>
      <c r="D16" s="223">
        <f t="shared" si="3"/>
        <v>36460</v>
      </c>
      <c r="E16" s="223">
        <f t="shared" si="2"/>
        <v>36460</v>
      </c>
      <c r="F16" s="223">
        <v>0</v>
      </c>
      <c r="G16" s="223">
        <v>1591</v>
      </c>
      <c r="H16" s="223">
        <v>1711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15150</v>
      </c>
      <c r="O16" s="223">
        <v>0</v>
      </c>
      <c r="P16" s="223">
        <v>0</v>
      </c>
      <c r="Q16" s="826">
        <v>18008</v>
      </c>
      <c r="R16" s="95" t="s">
        <v>992</v>
      </c>
    </row>
    <row r="17" spans="1:18" s="51" customFormat="1" ht="22.5" customHeight="1">
      <c r="A17" s="94" t="s">
        <v>53</v>
      </c>
      <c r="B17" s="221">
        <f t="shared" si="1"/>
        <v>23597</v>
      </c>
      <c r="C17" s="223">
        <v>0</v>
      </c>
      <c r="D17" s="223">
        <f t="shared" si="3"/>
        <v>23597</v>
      </c>
      <c r="E17" s="223">
        <f t="shared" si="2"/>
        <v>23597</v>
      </c>
      <c r="F17" s="223">
        <v>0</v>
      </c>
      <c r="G17" s="223">
        <v>2687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11200</v>
      </c>
      <c r="O17" s="223">
        <v>0</v>
      </c>
      <c r="P17" s="223">
        <v>0</v>
      </c>
      <c r="Q17" s="826">
        <v>9710</v>
      </c>
      <c r="R17" s="95" t="s">
        <v>994</v>
      </c>
    </row>
    <row r="18" spans="1:18" s="51" customFormat="1" ht="22.5" customHeight="1">
      <c r="A18" s="94" t="s">
        <v>54</v>
      </c>
      <c r="B18" s="221">
        <f t="shared" si="1"/>
        <v>17419</v>
      </c>
      <c r="C18" s="223">
        <v>0</v>
      </c>
      <c r="D18" s="223">
        <f t="shared" si="3"/>
        <v>17419</v>
      </c>
      <c r="E18" s="223">
        <f t="shared" si="2"/>
        <v>17419</v>
      </c>
      <c r="F18" s="223">
        <v>0</v>
      </c>
      <c r="G18" s="223">
        <v>2369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5850</v>
      </c>
      <c r="O18" s="223">
        <v>0</v>
      </c>
      <c r="P18" s="223">
        <v>0</v>
      </c>
      <c r="Q18" s="826">
        <v>9200</v>
      </c>
      <c r="R18" s="95" t="s">
        <v>996</v>
      </c>
    </row>
    <row r="19" spans="1:18" s="51" customFormat="1" ht="22.5" customHeight="1">
      <c r="A19" s="94" t="s">
        <v>55</v>
      </c>
      <c r="B19" s="221">
        <f t="shared" si="1"/>
        <v>18612</v>
      </c>
      <c r="C19" s="223">
        <v>0</v>
      </c>
      <c r="D19" s="223">
        <f t="shared" si="3"/>
        <v>18612</v>
      </c>
      <c r="E19" s="223">
        <f t="shared" si="2"/>
        <v>18612</v>
      </c>
      <c r="F19" s="223">
        <v>0</v>
      </c>
      <c r="G19" s="223">
        <v>1132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11700</v>
      </c>
      <c r="O19" s="223">
        <v>0</v>
      </c>
      <c r="P19" s="223">
        <v>0</v>
      </c>
      <c r="Q19" s="826">
        <v>5780</v>
      </c>
      <c r="R19" s="95" t="s">
        <v>998</v>
      </c>
    </row>
    <row r="20" spans="1:18" s="51" customFormat="1" ht="22.5" customHeight="1">
      <c r="A20" s="94" t="s">
        <v>56</v>
      </c>
      <c r="B20" s="221">
        <f t="shared" si="1"/>
        <v>44414</v>
      </c>
      <c r="C20" s="223">
        <v>0</v>
      </c>
      <c r="D20" s="223">
        <f t="shared" si="3"/>
        <v>44414</v>
      </c>
      <c r="E20" s="223">
        <f t="shared" si="2"/>
        <v>44414</v>
      </c>
      <c r="F20" s="223">
        <v>0</v>
      </c>
      <c r="G20" s="223">
        <v>2263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8100</v>
      </c>
      <c r="O20" s="223">
        <v>320</v>
      </c>
      <c r="P20" s="223">
        <v>27616</v>
      </c>
      <c r="Q20" s="826">
        <v>6115</v>
      </c>
      <c r="R20" s="95" t="s">
        <v>1000</v>
      </c>
    </row>
    <row r="21" spans="1:18" s="51" customFormat="1" ht="22.5" customHeight="1">
      <c r="A21" s="94" t="s">
        <v>57</v>
      </c>
      <c r="B21" s="221">
        <f t="shared" si="1"/>
        <v>61720</v>
      </c>
      <c r="C21" s="223">
        <v>0</v>
      </c>
      <c r="D21" s="223">
        <f t="shared" si="3"/>
        <v>61720</v>
      </c>
      <c r="E21" s="223">
        <f t="shared" si="2"/>
        <v>61720</v>
      </c>
      <c r="F21" s="223">
        <v>0</v>
      </c>
      <c r="G21" s="223">
        <v>1890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13200</v>
      </c>
      <c r="O21" s="223">
        <v>0</v>
      </c>
      <c r="P21" s="223">
        <v>45130</v>
      </c>
      <c r="Q21" s="826">
        <v>1500</v>
      </c>
      <c r="R21" s="95" t="s">
        <v>1002</v>
      </c>
    </row>
    <row r="22" spans="1:18" s="51" customFormat="1" ht="22.5" customHeight="1">
      <c r="A22" s="179" t="s">
        <v>58</v>
      </c>
      <c r="B22" s="225">
        <f t="shared" si="1"/>
        <v>80425</v>
      </c>
      <c r="C22" s="227">
        <v>0</v>
      </c>
      <c r="D22" s="227">
        <f t="shared" si="3"/>
        <v>80425</v>
      </c>
      <c r="E22" s="227">
        <f t="shared" si="2"/>
        <v>80425</v>
      </c>
      <c r="F22" s="227">
        <v>0</v>
      </c>
      <c r="G22" s="227">
        <v>1962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13350</v>
      </c>
      <c r="O22" s="227">
        <v>0</v>
      </c>
      <c r="P22" s="227">
        <v>64613</v>
      </c>
      <c r="Q22" s="827">
        <v>500</v>
      </c>
      <c r="R22" s="180" t="s">
        <v>1004</v>
      </c>
    </row>
    <row r="23" spans="1:19" s="147" customFormat="1" ht="17.25" customHeight="1">
      <c r="A23" s="833" t="s">
        <v>611</v>
      </c>
      <c r="E23" s="834"/>
      <c r="G23" s="834" t="s">
        <v>1076</v>
      </c>
      <c r="H23" s="834" t="s">
        <v>1076</v>
      </c>
      <c r="L23" s="835"/>
      <c r="M23" s="832" t="s">
        <v>615</v>
      </c>
      <c r="N23" s="835"/>
      <c r="O23" s="835"/>
      <c r="P23" s="832"/>
      <c r="Q23" s="832"/>
      <c r="R23" s="832"/>
      <c r="S23" s="832"/>
    </row>
    <row r="24" spans="1:18" s="51" customFormat="1" ht="19.5" customHeight="1">
      <c r="A24" s="1170" t="s">
        <v>602</v>
      </c>
      <c r="B24" s="1221"/>
      <c r="C24" s="1221"/>
      <c r="D24" s="1221"/>
      <c r="N24" s="1206"/>
      <c r="O24" s="1206"/>
      <c r="P24" s="1206"/>
      <c r="Q24" s="1206"/>
      <c r="R24" s="1206"/>
    </row>
    <row r="25" spans="1:18" s="51" customFormat="1" ht="16.5" customHeight="1">
      <c r="A25" s="51" t="s">
        <v>1076</v>
      </c>
      <c r="N25" s="1206"/>
      <c r="O25" s="1206"/>
      <c r="P25" s="1206"/>
      <c r="Q25" s="1206"/>
      <c r="R25" s="1206"/>
    </row>
    <row r="26" s="485" customFormat="1" ht="13.5"/>
    <row r="27" s="485" customFormat="1" ht="13.5"/>
    <row r="28" s="485" customFormat="1" ht="13.5"/>
    <row r="29" s="485" customFormat="1" ht="13.5"/>
    <row r="30" s="485" customFormat="1" ht="13.5"/>
  </sheetData>
  <sheetProtection/>
  <mergeCells count="6">
    <mergeCell ref="N25:R25"/>
    <mergeCell ref="A1:R1"/>
    <mergeCell ref="Q2:R2"/>
    <mergeCell ref="E3:Q3"/>
    <mergeCell ref="A24:D24"/>
    <mergeCell ref="N24:R24"/>
  </mergeCells>
  <printOptions/>
  <pageMargins left="0.42" right="0.24" top="0.75" bottom="0.75" header="0.3" footer="0.3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S25"/>
  <sheetViews>
    <sheetView zoomScalePageLayoutView="0" workbookViewId="0" topLeftCell="A1">
      <selection activeCell="R9" sqref="R9"/>
    </sheetView>
  </sheetViews>
  <sheetFormatPr defaultColWidth="8.88671875" defaultRowHeight="13.5"/>
  <cols>
    <col min="18" max="18" width="9.99609375" style="0" customWidth="1"/>
  </cols>
  <sheetData>
    <row r="1" spans="1:18" s="51" customFormat="1" ht="37.5" customHeight="1">
      <c r="A1" s="1064" t="s">
        <v>116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51" t="s">
        <v>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217" t="s">
        <v>74</v>
      </c>
      <c r="R2" s="1218"/>
    </row>
    <row r="3" spans="1:18" s="51" customFormat="1" ht="18.75" customHeight="1">
      <c r="A3" s="327"/>
      <c r="B3" s="829" t="s">
        <v>75</v>
      </c>
      <c r="C3" s="829" t="s">
        <v>76</v>
      </c>
      <c r="D3" s="829" t="s">
        <v>77</v>
      </c>
      <c r="E3" s="1222" t="s">
        <v>78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072"/>
      <c r="R3" s="327"/>
    </row>
    <row r="4" spans="1:18" s="51" customFormat="1" ht="18.75" customHeight="1">
      <c r="A4" s="444" t="s">
        <v>915</v>
      </c>
      <c r="B4" s="101"/>
      <c r="C4" s="101" t="s">
        <v>79</v>
      </c>
      <c r="D4" s="101"/>
      <c r="E4" s="332"/>
      <c r="F4" s="829" t="s">
        <v>80</v>
      </c>
      <c r="G4" s="829" t="s">
        <v>81</v>
      </c>
      <c r="H4" s="829" t="s">
        <v>82</v>
      </c>
      <c r="I4" s="829" t="s">
        <v>83</v>
      </c>
      <c r="J4" s="829" t="s">
        <v>84</v>
      </c>
      <c r="K4" s="829" t="s">
        <v>85</v>
      </c>
      <c r="L4" s="829" t="s">
        <v>86</v>
      </c>
      <c r="M4" s="829" t="s">
        <v>87</v>
      </c>
      <c r="N4" s="829" t="s">
        <v>88</v>
      </c>
      <c r="O4" s="829" t="s">
        <v>89</v>
      </c>
      <c r="P4" s="829" t="s">
        <v>90</v>
      </c>
      <c r="Q4" s="829" t="s">
        <v>1358</v>
      </c>
      <c r="R4" s="97" t="s">
        <v>899</v>
      </c>
    </row>
    <row r="5" spans="1:18" s="51" customFormat="1" ht="18.75" customHeight="1">
      <c r="A5" s="444"/>
      <c r="B5" s="101"/>
      <c r="C5" s="101" t="s">
        <v>91</v>
      </c>
      <c r="D5" s="101" t="s">
        <v>92</v>
      </c>
      <c r="E5" s="332"/>
      <c r="F5" s="101"/>
      <c r="G5" s="101"/>
      <c r="H5" s="101"/>
      <c r="I5" s="101"/>
      <c r="J5" s="101"/>
      <c r="K5" s="101"/>
      <c r="L5" s="101"/>
      <c r="M5" s="101"/>
      <c r="N5" s="101"/>
      <c r="O5" s="101" t="s">
        <v>94</v>
      </c>
      <c r="P5" s="101"/>
      <c r="Q5" s="101"/>
      <c r="R5" s="97"/>
    </row>
    <row r="6" spans="1:18" s="51" customFormat="1" ht="18.75" customHeight="1">
      <c r="A6" s="830" t="s">
        <v>952</v>
      </c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100</v>
      </c>
      <c r="I6" s="102" t="s">
        <v>101</v>
      </c>
      <c r="J6" s="102" t="s">
        <v>102</v>
      </c>
      <c r="K6" s="102" t="s">
        <v>103</v>
      </c>
      <c r="L6" s="102" t="s">
        <v>104</v>
      </c>
      <c r="M6" s="102" t="s">
        <v>105</v>
      </c>
      <c r="N6" s="102" t="s">
        <v>106</v>
      </c>
      <c r="O6" s="386" t="s">
        <v>107</v>
      </c>
      <c r="P6" s="102" t="s">
        <v>108</v>
      </c>
      <c r="Q6" s="102" t="s">
        <v>1233</v>
      </c>
      <c r="R6" s="99" t="s">
        <v>955</v>
      </c>
    </row>
    <row r="7" spans="1:19" s="55" customFormat="1" ht="22.5" customHeight="1">
      <c r="A7" s="94" t="s">
        <v>942</v>
      </c>
      <c r="B7" s="215">
        <v>557301</v>
      </c>
      <c r="C7" s="216">
        <v>0</v>
      </c>
      <c r="D7" s="216">
        <v>557301</v>
      </c>
      <c r="E7" s="216">
        <v>557301</v>
      </c>
      <c r="F7" s="216">
        <v>0</v>
      </c>
      <c r="G7" s="216">
        <v>65182</v>
      </c>
      <c r="H7" s="216">
        <v>0</v>
      </c>
      <c r="I7" s="216">
        <v>150822</v>
      </c>
      <c r="J7" s="216">
        <v>0</v>
      </c>
      <c r="K7" s="216">
        <v>0</v>
      </c>
      <c r="L7" s="216">
        <v>0</v>
      </c>
      <c r="M7" s="216">
        <v>0</v>
      </c>
      <c r="N7" s="216">
        <v>319540</v>
      </c>
      <c r="O7" s="216">
        <v>0</v>
      </c>
      <c r="P7" s="216">
        <v>0</v>
      </c>
      <c r="Q7" s="217">
        <v>21757</v>
      </c>
      <c r="R7" s="95" t="s">
        <v>942</v>
      </c>
      <c r="S7" s="713"/>
    </row>
    <row r="8" spans="1:19" s="55" customFormat="1" ht="22.5" customHeight="1">
      <c r="A8" s="94" t="s">
        <v>163</v>
      </c>
      <c r="B8" s="232">
        <v>631429</v>
      </c>
      <c r="C8" s="222">
        <v>0</v>
      </c>
      <c r="D8" s="222">
        <v>631429</v>
      </c>
      <c r="E8" s="222">
        <v>631429</v>
      </c>
      <c r="F8" s="222">
        <v>68479</v>
      </c>
      <c r="G8" s="222">
        <v>0</v>
      </c>
      <c r="H8" s="222">
        <v>157990</v>
      </c>
      <c r="I8" s="222">
        <v>0</v>
      </c>
      <c r="J8" s="222">
        <v>0</v>
      </c>
      <c r="K8" s="222">
        <v>0</v>
      </c>
      <c r="L8" s="222">
        <v>0</v>
      </c>
      <c r="M8" s="222">
        <v>377000</v>
      </c>
      <c r="N8" s="222">
        <v>0</v>
      </c>
      <c r="O8" s="222">
        <v>0</v>
      </c>
      <c r="P8" s="222">
        <v>27960</v>
      </c>
      <c r="Q8" s="224">
        <v>0</v>
      </c>
      <c r="R8" s="95" t="s">
        <v>163</v>
      </c>
      <c r="S8" s="713"/>
    </row>
    <row r="9" spans="1:19" s="367" customFormat="1" ht="22.5" customHeight="1">
      <c r="A9" s="94" t="s">
        <v>166</v>
      </c>
      <c r="B9" s="218">
        <f aca="true" t="shared" si="0" ref="B9:Q9">SUM(B11:B22)</f>
        <v>681840</v>
      </c>
      <c r="C9" s="219">
        <f t="shared" si="0"/>
        <v>0</v>
      </c>
      <c r="D9" s="219">
        <f t="shared" si="0"/>
        <v>681840</v>
      </c>
      <c r="E9" s="219">
        <f t="shared" si="0"/>
        <v>681840</v>
      </c>
      <c r="F9" s="219">
        <f t="shared" si="0"/>
        <v>0</v>
      </c>
      <c r="G9" s="219">
        <f t="shared" si="0"/>
        <v>93265</v>
      </c>
      <c r="H9" s="219">
        <f t="shared" si="0"/>
        <v>0</v>
      </c>
      <c r="I9" s="219">
        <f t="shared" si="0"/>
        <v>198311</v>
      </c>
      <c r="J9" s="219">
        <f t="shared" si="0"/>
        <v>0</v>
      </c>
      <c r="K9" s="219">
        <f t="shared" si="0"/>
        <v>0</v>
      </c>
      <c r="L9" s="219">
        <f t="shared" si="0"/>
        <v>0</v>
      </c>
      <c r="M9" s="219">
        <f t="shared" si="0"/>
        <v>0</v>
      </c>
      <c r="N9" s="219">
        <f t="shared" si="0"/>
        <v>355200</v>
      </c>
      <c r="O9" s="219">
        <f t="shared" si="0"/>
        <v>0</v>
      </c>
      <c r="P9" s="219">
        <f t="shared" si="0"/>
        <v>0</v>
      </c>
      <c r="Q9" s="220">
        <f t="shared" si="0"/>
        <v>35064</v>
      </c>
      <c r="R9" s="212" t="s">
        <v>166</v>
      </c>
      <c r="S9" s="825"/>
    </row>
    <row r="10" spans="1:19" s="367" customFormat="1" ht="22.5" customHeight="1">
      <c r="A10" s="214" t="s">
        <v>117</v>
      </c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  <c r="R10" s="88" t="s">
        <v>111</v>
      </c>
      <c r="S10" s="825"/>
    </row>
    <row r="11" spans="1:18" s="51" customFormat="1" ht="22.5" customHeight="1">
      <c r="A11" s="94" t="s">
        <v>47</v>
      </c>
      <c r="B11" s="221">
        <f aca="true" t="shared" si="1" ref="B11:B22">C11+D11</f>
        <v>55480</v>
      </c>
      <c r="C11" s="222">
        <v>0</v>
      </c>
      <c r="D11" s="223">
        <f aca="true" t="shared" si="2" ref="D11:D22">E11</f>
        <v>55480</v>
      </c>
      <c r="E11" s="223">
        <f aca="true" t="shared" si="3" ref="E11:E22">SUM(F11:Q11)</f>
        <v>55480</v>
      </c>
      <c r="F11" s="223">
        <v>0</v>
      </c>
      <c r="G11" s="223">
        <v>9628</v>
      </c>
      <c r="H11" s="223">
        <v>0</v>
      </c>
      <c r="I11" s="222">
        <v>17012</v>
      </c>
      <c r="J11" s="222">
        <v>0</v>
      </c>
      <c r="K11" s="223">
        <v>0</v>
      </c>
      <c r="L11" s="223">
        <v>0</v>
      </c>
      <c r="M11" s="223">
        <v>0</v>
      </c>
      <c r="N11" s="223">
        <v>28840</v>
      </c>
      <c r="O11" s="223">
        <v>0</v>
      </c>
      <c r="P11" s="223">
        <v>0</v>
      </c>
      <c r="Q11" s="224">
        <v>0</v>
      </c>
      <c r="R11" s="95" t="s">
        <v>982</v>
      </c>
    </row>
    <row r="12" spans="1:18" s="51" customFormat="1" ht="22.5" customHeight="1">
      <c r="A12" s="94" t="s">
        <v>48</v>
      </c>
      <c r="B12" s="221">
        <f t="shared" si="1"/>
        <v>51094</v>
      </c>
      <c r="C12" s="222">
        <v>0</v>
      </c>
      <c r="D12" s="223">
        <f t="shared" si="2"/>
        <v>51094</v>
      </c>
      <c r="E12" s="223">
        <f t="shared" si="3"/>
        <v>51094</v>
      </c>
      <c r="F12" s="223">
        <v>0</v>
      </c>
      <c r="G12" s="223">
        <v>8035</v>
      </c>
      <c r="H12" s="223">
        <v>0</v>
      </c>
      <c r="I12" s="222">
        <v>10169</v>
      </c>
      <c r="J12" s="222">
        <v>0</v>
      </c>
      <c r="K12" s="223">
        <v>0</v>
      </c>
      <c r="L12" s="223">
        <v>0</v>
      </c>
      <c r="M12" s="223">
        <v>0</v>
      </c>
      <c r="N12" s="223">
        <v>32890</v>
      </c>
      <c r="O12" s="223">
        <v>0</v>
      </c>
      <c r="P12" s="223">
        <v>0</v>
      </c>
      <c r="Q12" s="224">
        <v>0</v>
      </c>
      <c r="R12" s="95" t="s">
        <v>984</v>
      </c>
    </row>
    <row r="13" spans="1:18" s="51" customFormat="1" ht="22.5" customHeight="1">
      <c r="A13" s="94" t="s">
        <v>49</v>
      </c>
      <c r="B13" s="221">
        <f t="shared" si="1"/>
        <v>50653</v>
      </c>
      <c r="C13" s="222">
        <v>0</v>
      </c>
      <c r="D13" s="223">
        <f t="shared" si="2"/>
        <v>50653</v>
      </c>
      <c r="E13" s="223">
        <f t="shared" si="3"/>
        <v>50653</v>
      </c>
      <c r="F13" s="223">
        <v>0</v>
      </c>
      <c r="G13" s="223">
        <v>8317</v>
      </c>
      <c r="H13" s="223">
        <v>0</v>
      </c>
      <c r="I13" s="222">
        <v>12806</v>
      </c>
      <c r="J13" s="222">
        <v>0</v>
      </c>
      <c r="K13" s="223">
        <v>0</v>
      </c>
      <c r="L13" s="223">
        <v>0</v>
      </c>
      <c r="M13" s="223">
        <v>0</v>
      </c>
      <c r="N13" s="223">
        <v>25330</v>
      </c>
      <c r="O13" s="223">
        <v>0</v>
      </c>
      <c r="P13" s="223">
        <v>0</v>
      </c>
      <c r="Q13" s="224">
        <v>4200</v>
      </c>
      <c r="R13" s="95" t="s">
        <v>986</v>
      </c>
    </row>
    <row r="14" spans="1:18" s="51" customFormat="1" ht="22.5" customHeight="1">
      <c r="A14" s="94" t="s">
        <v>50</v>
      </c>
      <c r="B14" s="221">
        <f t="shared" si="1"/>
        <v>73534</v>
      </c>
      <c r="C14" s="222">
        <v>0</v>
      </c>
      <c r="D14" s="223">
        <f t="shared" si="2"/>
        <v>73534</v>
      </c>
      <c r="E14" s="223">
        <f t="shared" si="3"/>
        <v>73534</v>
      </c>
      <c r="F14" s="223">
        <v>0</v>
      </c>
      <c r="G14" s="223">
        <v>12219</v>
      </c>
      <c r="H14" s="223">
        <v>0</v>
      </c>
      <c r="I14" s="222">
        <v>14875</v>
      </c>
      <c r="J14" s="222">
        <v>0</v>
      </c>
      <c r="K14" s="223">
        <v>0</v>
      </c>
      <c r="L14" s="223">
        <v>0</v>
      </c>
      <c r="M14" s="223">
        <v>0</v>
      </c>
      <c r="N14" s="223">
        <v>42040</v>
      </c>
      <c r="O14" s="223">
        <v>0</v>
      </c>
      <c r="P14" s="223">
        <v>0</v>
      </c>
      <c r="Q14" s="224">
        <v>4400</v>
      </c>
      <c r="R14" s="95" t="s">
        <v>988</v>
      </c>
    </row>
    <row r="15" spans="1:18" s="51" customFormat="1" ht="22.5" customHeight="1">
      <c r="A15" s="94" t="s">
        <v>51</v>
      </c>
      <c r="B15" s="221">
        <f t="shared" si="1"/>
        <v>61026</v>
      </c>
      <c r="C15" s="222">
        <v>0</v>
      </c>
      <c r="D15" s="223">
        <f t="shared" si="2"/>
        <v>61026</v>
      </c>
      <c r="E15" s="223">
        <f t="shared" si="3"/>
        <v>61026</v>
      </c>
      <c r="F15" s="223">
        <v>0</v>
      </c>
      <c r="G15" s="223">
        <v>9922</v>
      </c>
      <c r="H15" s="223">
        <v>0</v>
      </c>
      <c r="I15" s="222">
        <v>18044</v>
      </c>
      <c r="J15" s="222">
        <v>0</v>
      </c>
      <c r="K15" s="223">
        <v>0</v>
      </c>
      <c r="L15" s="223">
        <v>0</v>
      </c>
      <c r="M15" s="223">
        <v>0</v>
      </c>
      <c r="N15" s="223">
        <v>32360</v>
      </c>
      <c r="O15" s="223">
        <v>0</v>
      </c>
      <c r="P15" s="223">
        <v>0</v>
      </c>
      <c r="Q15" s="224">
        <v>700</v>
      </c>
      <c r="R15" s="95" t="s">
        <v>990</v>
      </c>
    </row>
    <row r="16" spans="1:18" s="51" customFormat="1" ht="22.5" customHeight="1">
      <c r="A16" s="94" t="s">
        <v>52</v>
      </c>
      <c r="B16" s="221">
        <f t="shared" si="1"/>
        <v>62811</v>
      </c>
      <c r="C16" s="222">
        <v>0</v>
      </c>
      <c r="D16" s="223">
        <f t="shared" si="2"/>
        <v>62811</v>
      </c>
      <c r="E16" s="223">
        <f t="shared" si="3"/>
        <v>62811</v>
      </c>
      <c r="F16" s="223">
        <v>0</v>
      </c>
      <c r="G16" s="223">
        <v>6115</v>
      </c>
      <c r="H16" s="223">
        <v>0</v>
      </c>
      <c r="I16" s="222">
        <v>18416</v>
      </c>
      <c r="J16" s="222">
        <v>0</v>
      </c>
      <c r="K16" s="223">
        <v>0</v>
      </c>
      <c r="L16" s="223">
        <v>0</v>
      </c>
      <c r="M16" s="223">
        <v>0</v>
      </c>
      <c r="N16" s="223">
        <v>36180</v>
      </c>
      <c r="O16" s="223">
        <v>0</v>
      </c>
      <c r="P16" s="223">
        <v>0</v>
      </c>
      <c r="Q16" s="224">
        <v>2100</v>
      </c>
      <c r="R16" s="95" t="s">
        <v>992</v>
      </c>
    </row>
    <row r="17" spans="1:18" s="51" customFormat="1" ht="22.5" customHeight="1">
      <c r="A17" s="94" t="s">
        <v>53</v>
      </c>
      <c r="B17" s="221">
        <f t="shared" si="1"/>
        <v>48212</v>
      </c>
      <c r="C17" s="222">
        <v>0</v>
      </c>
      <c r="D17" s="223">
        <f t="shared" si="2"/>
        <v>48212</v>
      </c>
      <c r="E17" s="223">
        <f t="shared" si="3"/>
        <v>48212</v>
      </c>
      <c r="F17" s="223">
        <v>0</v>
      </c>
      <c r="G17" s="223">
        <v>5588</v>
      </c>
      <c r="H17" s="223">
        <v>0</v>
      </c>
      <c r="I17" s="222">
        <v>17874</v>
      </c>
      <c r="J17" s="222">
        <v>0</v>
      </c>
      <c r="K17" s="223">
        <v>0</v>
      </c>
      <c r="L17" s="223">
        <v>0</v>
      </c>
      <c r="M17" s="223">
        <v>0</v>
      </c>
      <c r="N17" s="223">
        <v>24750</v>
      </c>
      <c r="O17" s="223">
        <v>0</v>
      </c>
      <c r="P17" s="223">
        <v>0</v>
      </c>
      <c r="Q17" s="224">
        <v>0</v>
      </c>
      <c r="R17" s="95" t="s">
        <v>994</v>
      </c>
    </row>
    <row r="18" spans="1:18" s="51" customFormat="1" ht="22.5" customHeight="1">
      <c r="A18" s="94" t="s">
        <v>54</v>
      </c>
      <c r="B18" s="221">
        <f t="shared" si="1"/>
        <v>42655</v>
      </c>
      <c r="C18" s="222">
        <v>0</v>
      </c>
      <c r="D18" s="223">
        <f t="shared" si="2"/>
        <v>42655</v>
      </c>
      <c r="E18" s="223">
        <f t="shared" si="3"/>
        <v>42655</v>
      </c>
      <c r="F18" s="223">
        <v>0</v>
      </c>
      <c r="G18" s="223">
        <v>6050</v>
      </c>
      <c r="H18" s="223">
        <v>0</v>
      </c>
      <c r="I18" s="222">
        <v>14205</v>
      </c>
      <c r="J18" s="222">
        <v>0</v>
      </c>
      <c r="K18" s="223">
        <v>0</v>
      </c>
      <c r="L18" s="223">
        <v>0</v>
      </c>
      <c r="M18" s="223">
        <v>0</v>
      </c>
      <c r="N18" s="223">
        <v>22400</v>
      </c>
      <c r="O18" s="223">
        <v>0</v>
      </c>
      <c r="P18" s="223">
        <v>0</v>
      </c>
      <c r="Q18" s="224">
        <v>0</v>
      </c>
      <c r="R18" s="95" t="s">
        <v>996</v>
      </c>
    </row>
    <row r="19" spans="1:18" s="51" customFormat="1" ht="22.5" customHeight="1">
      <c r="A19" s="94" t="s">
        <v>55</v>
      </c>
      <c r="B19" s="221">
        <f t="shared" si="1"/>
        <v>43609</v>
      </c>
      <c r="C19" s="222">
        <v>0</v>
      </c>
      <c r="D19" s="223">
        <f t="shared" si="2"/>
        <v>43609</v>
      </c>
      <c r="E19" s="223">
        <f t="shared" si="3"/>
        <v>43609</v>
      </c>
      <c r="F19" s="223">
        <v>0</v>
      </c>
      <c r="G19" s="223">
        <v>4241</v>
      </c>
      <c r="H19" s="223">
        <v>0</v>
      </c>
      <c r="I19" s="222">
        <v>17148</v>
      </c>
      <c r="J19" s="222">
        <v>0</v>
      </c>
      <c r="K19" s="223">
        <v>0</v>
      </c>
      <c r="L19" s="223">
        <v>0</v>
      </c>
      <c r="M19" s="223">
        <v>0</v>
      </c>
      <c r="N19" s="223">
        <v>21620</v>
      </c>
      <c r="O19" s="223">
        <v>0</v>
      </c>
      <c r="P19" s="223">
        <v>0</v>
      </c>
      <c r="Q19" s="224">
        <v>600</v>
      </c>
      <c r="R19" s="95" t="s">
        <v>998</v>
      </c>
    </row>
    <row r="20" spans="1:18" s="51" customFormat="1" ht="22.5" customHeight="1">
      <c r="A20" s="94" t="s">
        <v>56</v>
      </c>
      <c r="B20" s="221">
        <f t="shared" si="1"/>
        <v>84285</v>
      </c>
      <c r="C20" s="222">
        <v>0</v>
      </c>
      <c r="D20" s="223">
        <f t="shared" si="2"/>
        <v>84285</v>
      </c>
      <c r="E20" s="223">
        <f t="shared" si="3"/>
        <v>84285</v>
      </c>
      <c r="F20" s="223">
        <v>0</v>
      </c>
      <c r="G20" s="223">
        <v>6005</v>
      </c>
      <c r="H20" s="223">
        <v>0</v>
      </c>
      <c r="I20" s="222">
        <v>19256</v>
      </c>
      <c r="J20" s="222">
        <v>0</v>
      </c>
      <c r="K20" s="223">
        <v>0</v>
      </c>
      <c r="L20" s="223">
        <v>0</v>
      </c>
      <c r="M20" s="223">
        <v>0</v>
      </c>
      <c r="N20" s="223">
        <v>36560</v>
      </c>
      <c r="O20" s="223">
        <v>0</v>
      </c>
      <c r="P20" s="223">
        <v>0</v>
      </c>
      <c r="Q20" s="224">
        <v>22464</v>
      </c>
      <c r="R20" s="95" t="s">
        <v>1000</v>
      </c>
    </row>
    <row r="21" spans="1:18" s="51" customFormat="1" ht="22.5" customHeight="1">
      <c r="A21" s="94" t="s">
        <v>57</v>
      </c>
      <c r="B21" s="221">
        <f t="shared" si="1"/>
        <v>57482</v>
      </c>
      <c r="C21" s="222">
        <v>0</v>
      </c>
      <c r="D21" s="223">
        <f t="shared" si="2"/>
        <v>57482</v>
      </c>
      <c r="E21" s="223">
        <f t="shared" si="3"/>
        <v>57482</v>
      </c>
      <c r="F21" s="223">
        <v>0</v>
      </c>
      <c r="G21" s="223">
        <v>5906</v>
      </c>
      <c r="H21" s="223">
        <v>0</v>
      </c>
      <c r="I21" s="222">
        <v>19346</v>
      </c>
      <c r="J21" s="222">
        <v>0</v>
      </c>
      <c r="K21" s="223">
        <v>0</v>
      </c>
      <c r="L21" s="223">
        <v>0</v>
      </c>
      <c r="M21" s="223">
        <v>0</v>
      </c>
      <c r="N21" s="223">
        <v>31630</v>
      </c>
      <c r="O21" s="223">
        <v>0</v>
      </c>
      <c r="P21" s="223">
        <v>0</v>
      </c>
      <c r="Q21" s="224">
        <v>600</v>
      </c>
      <c r="R21" s="95" t="s">
        <v>1002</v>
      </c>
    </row>
    <row r="22" spans="1:18" s="51" customFormat="1" ht="22.5" customHeight="1">
      <c r="A22" s="179" t="s">
        <v>58</v>
      </c>
      <c r="B22" s="225">
        <f t="shared" si="1"/>
        <v>50999</v>
      </c>
      <c r="C22" s="226">
        <v>0</v>
      </c>
      <c r="D22" s="227">
        <f t="shared" si="2"/>
        <v>50999</v>
      </c>
      <c r="E22" s="227">
        <f t="shared" si="3"/>
        <v>50999</v>
      </c>
      <c r="F22" s="227">
        <v>0</v>
      </c>
      <c r="G22" s="227">
        <v>11239</v>
      </c>
      <c r="H22" s="227">
        <v>0</v>
      </c>
      <c r="I22" s="226">
        <v>19160</v>
      </c>
      <c r="J22" s="226">
        <v>0</v>
      </c>
      <c r="K22" s="227">
        <v>0</v>
      </c>
      <c r="L22" s="227">
        <v>0</v>
      </c>
      <c r="M22" s="227">
        <v>0</v>
      </c>
      <c r="N22" s="227">
        <v>20600</v>
      </c>
      <c r="O22" s="227">
        <v>0</v>
      </c>
      <c r="P22" s="227">
        <v>0</v>
      </c>
      <c r="Q22" s="228">
        <v>0</v>
      </c>
      <c r="R22" s="180" t="s">
        <v>1004</v>
      </c>
    </row>
    <row r="23" spans="1:19" s="147" customFormat="1" ht="17.25" customHeight="1">
      <c r="A23" s="833" t="s">
        <v>611</v>
      </c>
      <c r="E23" s="834"/>
      <c r="G23" s="834" t="s">
        <v>1076</v>
      </c>
      <c r="H23" s="834" t="s">
        <v>1076</v>
      </c>
      <c r="L23" s="835"/>
      <c r="M23" s="832" t="s">
        <v>615</v>
      </c>
      <c r="N23" s="835"/>
      <c r="O23" s="835"/>
      <c r="P23" s="832"/>
      <c r="Q23" s="832"/>
      <c r="R23" s="832"/>
      <c r="S23" s="832"/>
    </row>
    <row r="24" spans="1:18" s="51" customFormat="1" ht="19.5" customHeight="1">
      <c r="A24" s="1216" t="s">
        <v>605</v>
      </c>
      <c r="B24" s="1221"/>
      <c r="C24" s="1221"/>
      <c r="D24" s="1221"/>
      <c r="N24" s="1206"/>
      <c r="O24" s="1206"/>
      <c r="P24" s="1206"/>
      <c r="Q24" s="1206"/>
      <c r="R24" s="1206"/>
    </row>
    <row r="25" spans="1:18" s="51" customFormat="1" ht="16.5" customHeight="1">
      <c r="A25" s="51" t="s">
        <v>1076</v>
      </c>
      <c r="N25" s="1206"/>
      <c r="O25" s="1206"/>
      <c r="P25" s="1206"/>
      <c r="Q25" s="1206"/>
      <c r="R25" s="1206"/>
    </row>
    <row r="26" s="485" customFormat="1" ht="13.5"/>
    <row r="27" s="485" customFormat="1" ht="13.5"/>
    <row r="28" s="485" customFormat="1" ht="13.5"/>
    <row r="29" s="485" customFormat="1" ht="13.5"/>
    <row r="30" s="485" customFormat="1" ht="13.5"/>
    <row r="31" s="485" customFormat="1" ht="13.5"/>
    <row r="32" s="485" customFormat="1" ht="13.5"/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</sheetData>
  <sheetProtection/>
  <mergeCells count="6">
    <mergeCell ref="N25:R25"/>
    <mergeCell ref="A1:R1"/>
    <mergeCell ref="Q2:R2"/>
    <mergeCell ref="E3:Q3"/>
    <mergeCell ref="A24:D24"/>
    <mergeCell ref="N24:R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S32"/>
  <sheetViews>
    <sheetView zoomScalePageLayoutView="0" workbookViewId="0" topLeftCell="A1">
      <selection activeCell="A9" sqref="A9"/>
    </sheetView>
  </sheetViews>
  <sheetFormatPr defaultColWidth="8.88671875" defaultRowHeight="13.5"/>
  <cols>
    <col min="2" max="2" width="10.10546875" style="0" customWidth="1"/>
    <col min="4" max="4" width="10.21484375" style="0" customWidth="1"/>
    <col min="5" max="5" width="9.99609375" style="0" customWidth="1"/>
    <col min="18" max="18" width="9.77734375" style="0" customWidth="1"/>
    <col min="19" max="22" width="8.88671875" style="485" customWidth="1"/>
  </cols>
  <sheetData>
    <row r="1" spans="1:18" s="51" customFormat="1" ht="37.5" customHeight="1">
      <c r="A1" s="1064" t="s">
        <v>116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51" t="s">
        <v>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217" t="s">
        <v>74</v>
      </c>
      <c r="R2" s="1218"/>
    </row>
    <row r="3" spans="1:18" s="51" customFormat="1" ht="18.75" customHeight="1">
      <c r="A3" s="327"/>
      <c r="B3" s="331" t="s">
        <v>579</v>
      </c>
      <c r="C3" s="331" t="s">
        <v>580</v>
      </c>
      <c r="D3" s="331" t="s">
        <v>581</v>
      </c>
      <c r="E3" s="1185" t="s">
        <v>582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072"/>
      <c r="R3" s="327"/>
    </row>
    <row r="4" spans="1:18" s="51" customFormat="1" ht="18.75" customHeight="1">
      <c r="A4" s="97" t="s">
        <v>908</v>
      </c>
      <c r="B4" s="101"/>
      <c r="C4" s="101" t="s">
        <v>79</v>
      </c>
      <c r="D4" s="101"/>
      <c r="E4" s="332"/>
      <c r="F4" s="331" t="s">
        <v>583</v>
      </c>
      <c r="G4" s="331" t="s">
        <v>584</v>
      </c>
      <c r="H4" s="331" t="s">
        <v>586</v>
      </c>
      <c r="I4" s="331" t="s">
        <v>587</v>
      </c>
      <c r="J4" s="331" t="s">
        <v>588</v>
      </c>
      <c r="K4" s="331" t="s">
        <v>589</v>
      </c>
      <c r="L4" s="331" t="s">
        <v>590</v>
      </c>
      <c r="M4" s="331" t="s">
        <v>591</v>
      </c>
      <c r="N4" s="331" t="s">
        <v>592</v>
      </c>
      <c r="O4" s="331" t="s">
        <v>593</v>
      </c>
      <c r="P4" s="331" t="s">
        <v>594</v>
      </c>
      <c r="Q4" s="331" t="s">
        <v>595</v>
      </c>
      <c r="R4" s="97" t="s">
        <v>899</v>
      </c>
    </row>
    <row r="5" spans="1:18" s="51" customFormat="1" ht="18.75" customHeight="1">
      <c r="A5" s="97"/>
      <c r="B5" s="101"/>
      <c r="C5" s="101" t="s">
        <v>91</v>
      </c>
      <c r="D5" s="101" t="s">
        <v>92</v>
      </c>
      <c r="E5" s="332"/>
      <c r="F5" s="101"/>
      <c r="G5" s="101"/>
      <c r="H5" s="101"/>
      <c r="I5" s="101"/>
      <c r="J5" s="101"/>
      <c r="K5" s="101"/>
      <c r="L5" s="101"/>
      <c r="M5" s="101"/>
      <c r="N5" s="101"/>
      <c r="O5" s="101" t="s">
        <v>94</v>
      </c>
      <c r="P5" s="101"/>
      <c r="Q5" s="101"/>
      <c r="R5" s="97"/>
    </row>
    <row r="6" spans="1:18" s="51" customFormat="1" ht="18.75" customHeight="1">
      <c r="A6" s="99" t="s">
        <v>179</v>
      </c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100</v>
      </c>
      <c r="I6" s="102" t="s">
        <v>101</v>
      </c>
      <c r="J6" s="102" t="s">
        <v>102</v>
      </c>
      <c r="K6" s="102" t="s">
        <v>103</v>
      </c>
      <c r="L6" s="102" t="s">
        <v>104</v>
      </c>
      <c r="M6" s="102" t="s">
        <v>105</v>
      </c>
      <c r="N6" s="102" t="s">
        <v>106</v>
      </c>
      <c r="O6" s="386" t="s">
        <v>107</v>
      </c>
      <c r="P6" s="102" t="s">
        <v>108</v>
      </c>
      <c r="Q6" s="102" t="s">
        <v>1233</v>
      </c>
      <c r="R6" s="99" t="s">
        <v>955</v>
      </c>
    </row>
    <row r="7" spans="1:19" s="55" customFormat="1" ht="22.5" customHeight="1">
      <c r="A7" s="94" t="s">
        <v>942</v>
      </c>
      <c r="B7" s="215">
        <v>1014619</v>
      </c>
      <c r="C7" s="216">
        <v>0</v>
      </c>
      <c r="D7" s="216">
        <v>1014619</v>
      </c>
      <c r="E7" s="216">
        <v>1014619</v>
      </c>
      <c r="F7" s="216">
        <v>0</v>
      </c>
      <c r="G7" s="216">
        <v>18680</v>
      </c>
      <c r="H7" s="216">
        <v>6950</v>
      </c>
      <c r="I7" s="216">
        <v>259472</v>
      </c>
      <c r="J7" s="216">
        <v>0</v>
      </c>
      <c r="K7" s="216">
        <v>0</v>
      </c>
      <c r="L7" s="216">
        <v>530</v>
      </c>
      <c r="M7" s="216">
        <v>0</v>
      </c>
      <c r="N7" s="216">
        <v>0</v>
      </c>
      <c r="O7" s="216">
        <v>0</v>
      </c>
      <c r="P7" s="216">
        <v>283700</v>
      </c>
      <c r="Q7" s="217">
        <v>445287</v>
      </c>
      <c r="R7" s="95" t="s">
        <v>942</v>
      </c>
      <c r="S7" s="713"/>
    </row>
    <row r="8" spans="1:19" s="55" customFormat="1" ht="22.5" customHeight="1">
      <c r="A8" s="94" t="s">
        <v>163</v>
      </c>
      <c r="B8" s="232">
        <v>930944</v>
      </c>
      <c r="C8" s="222">
        <v>0</v>
      </c>
      <c r="D8" s="222">
        <v>930944</v>
      </c>
      <c r="E8" s="222">
        <v>930944</v>
      </c>
      <c r="F8" s="222">
        <v>0</v>
      </c>
      <c r="G8" s="222">
        <v>9080</v>
      </c>
      <c r="H8" s="222">
        <v>6100</v>
      </c>
      <c r="I8" s="222">
        <v>269652</v>
      </c>
      <c r="J8" s="222">
        <v>0</v>
      </c>
      <c r="K8" s="222">
        <v>0</v>
      </c>
      <c r="L8" s="222">
        <v>650</v>
      </c>
      <c r="M8" s="222">
        <v>0</v>
      </c>
      <c r="N8" s="222">
        <v>4660</v>
      </c>
      <c r="O8" s="222">
        <v>0</v>
      </c>
      <c r="P8" s="222">
        <v>235400</v>
      </c>
      <c r="Q8" s="224">
        <v>405402</v>
      </c>
      <c r="R8" s="95" t="s">
        <v>163</v>
      </c>
      <c r="S8" s="713"/>
    </row>
    <row r="9" spans="1:19" s="367" customFormat="1" ht="22.5" customHeight="1">
      <c r="A9" s="94" t="s">
        <v>166</v>
      </c>
      <c r="B9" s="229">
        <f aca="true" t="shared" si="0" ref="B9:Q9">SUM(B11:B22)</f>
        <v>978748</v>
      </c>
      <c r="C9" s="230">
        <f t="shared" si="0"/>
        <v>0</v>
      </c>
      <c r="D9" s="230">
        <f t="shared" si="0"/>
        <v>978748</v>
      </c>
      <c r="E9" s="230">
        <f t="shared" si="0"/>
        <v>978748</v>
      </c>
      <c r="F9" s="230">
        <f t="shared" si="0"/>
        <v>0</v>
      </c>
      <c r="G9" s="230">
        <f t="shared" si="0"/>
        <v>11180</v>
      </c>
      <c r="H9" s="230">
        <f t="shared" si="0"/>
        <v>39405</v>
      </c>
      <c r="I9" s="230">
        <f t="shared" si="0"/>
        <v>375577</v>
      </c>
      <c r="J9" s="230">
        <f t="shared" si="0"/>
        <v>0</v>
      </c>
      <c r="K9" s="230">
        <f t="shared" si="0"/>
        <v>0</v>
      </c>
      <c r="L9" s="230">
        <f t="shared" si="0"/>
        <v>360</v>
      </c>
      <c r="M9" s="230">
        <f t="shared" si="0"/>
        <v>0</v>
      </c>
      <c r="N9" s="230">
        <f t="shared" si="0"/>
        <v>0</v>
      </c>
      <c r="O9" s="230">
        <f t="shared" si="0"/>
        <v>0</v>
      </c>
      <c r="P9" s="230">
        <f t="shared" si="0"/>
        <v>194600</v>
      </c>
      <c r="Q9" s="231">
        <f t="shared" si="0"/>
        <v>357626</v>
      </c>
      <c r="R9" s="212" t="s">
        <v>166</v>
      </c>
      <c r="S9" s="825"/>
    </row>
    <row r="10" spans="1:19" s="367" customFormat="1" ht="22.5" customHeight="1">
      <c r="A10" s="234" t="s">
        <v>606</v>
      </c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88" t="s">
        <v>112</v>
      </c>
      <c r="S10" s="825"/>
    </row>
    <row r="11" spans="1:18" s="51" customFormat="1" ht="22.5" customHeight="1">
      <c r="A11" s="94" t="s">
        <v>47</v>
      </c>
      <c r="B11" s="232">
        <f aca="true" t="shared" si="1" ref="B11:B22">C11+D11</f>
        <v>100399</v>
      </c>
      <c r="C11" s="222">
        <v>0</v>
      </c>
      <c r="D11" s="222">
        <f aca="true" t="shared" si="2" ref="D11:D22">E11</f>
        <v>100399</v>
      </c>
      <c r="E11" s="222">
        <f aca="true" t="shared" si="3" ref="E11:E22">SUM(F11:Q11)</f>
        <v>100399</v>
      </c>
      <c r="F11" s="222">
        <v>0</v>
      </c>
      <c r="G11" s="222">
        <v>480</v>
      </c>
      <c r="H11" s="222">
        <v>500</v>
      </c>
      <c r="I11" s="222">
        <v>31619</v>
      </c>
      <c r="J11" s="222">
        <v>0</v>
      </c>
      <c r="K11" s="222">
        <v>0</v>
      </c>
      <c r="L11" s="222">
        <v>20</v>
      </c>
      <c r="M11" s="222">
        <v>0</v>
      </c>
      <c r="N11" s="222">
        <v>0</v>
      </c>
      <c r="O11" s="222">
        <v>0</v>
      </c>
      <c r="P11" s="222">
        <v>26100</v>
      </c>
      <c r="Q11" s="224">
        <v>41680</v>
      </c>
      <c r="R11" s="95" t="s">
        <v>982</v>
      </c>
    </row>
    <row r="12" spans="1:18" s="51" customFormat="1" ht="22.5" customHeight="1">
      <c r="A12" s="94" t="s">
        <v>48</v>
      </c>
      <c r="B12" s="232">
        <f t="shared" si="1"/>
        <v>80651</v>
      </c>
      <c r="C12" s="222">
        <v>0</v>
      </c>
      <c r="D12" s="222">
        <f t="shared" si="2"/>
        <v>80651</v>
      </c>
      <c r="E12" s="222">
        <f t="shared" si="3"/>
        <v>80651</v>
      </c>
      <c r="F12" s="222">
        <v>0</v>
      </c>
      <c r="G12" s="222">
        <v>480</v>
      </c>
      <c r="H12" s="222">
        <v>300</v>
      </c>
      <c r="I12" s="222">
        <v>20121</v>
      </c>
      <c r="J12" s="222">
        <v>0</v>
      </c>
      <c r="K12" s="222">
        <v>0</v>
      </c>
      <c r="L12" s="222">
        <v>20</v>
      </c>
      <c r="M12" s="222">
        <v>0</v>
      </c>
      <c r="N12" s="222">
        <v>0</v>
      </c>
      <c r="O12" s="222">
        <v>0</v>
      </c>
      <c r="P12" s="222">
        <v>34500</v>
      </c>
      <c r="Q12" s="224">
        <v>25230</v>
      </c>
      <c r="R12" s="95" t="s">
        <v>984</v>
      </c>
    </row>
    <row r="13" spans="1:18" s="51" customFormat="1" ht="22.5" customHeight="1">
      <c r="A13" s="94" t="s">
        <v>49</v>
      </c>
      <c r="B13" s="232">
        <f t="shared" si="1"/>
        <v>100993</v>
      </c>
      <c r="C13" s="222">
        <v>0</v>
      </c>
      <c r="D13" s="222">
        <f t="shared" si="2"/>
        <v>100993</v>
      </c>
      <c r="E13" s="222">
        <f t="shared" si="3"/>
        <v>100993</v>
      </c>
      <c r="F13" s="222">
        <v>0</v>
      </c>
      <c r="G13" s="222">
        <v>960</v>
      </c>
      <c r="H13" s="222">
        <v>1000</v>
      </c>
      <c r="I13" s="222">
        <v>27833</v>
      </c>
      <c r="J13" s="222">
        <v>0</v>
      </c>
      <c r="K13" s="222">
        <v>0</v>
      </c>
      <c r="L13" s="222">
        <v>10</v>
      </c>
      <c r="M13" s="222">
        <v>0</v>
      </c>
      <c r="N13" s="222">
        <v>0</v>
      </c>
      <c r="O13" s="222">
        <v>0</v>
      </c>
      <c r="P13" s="222">
        <v>39300</v>
      </c>
      <c r="Q13" s="224">
        <v>31890</v>
      </c>
      <c r="R13" s="95" t="s">
        <v>986</v>
      </c>
    </row>
    <row r="14" spans="1:18" s="51" customFormat="1" ht="22.5" customHeight="1">
      <c r="A14" s="94" t="s">
        <v>50</v>
      </c>
      <c r="B14" s="232">
        <f t="shared" si="1"/>
        <v>96424</v>
      </c>
      <c r="C14" s="222">
        <v>0</v>
      </c>
      <c r="D14" s="222">
        <f t="shared" si="2"/>
        <v>96424</v>
      </c>
      <c r="E14" s="222">
        <f t="shared" si="3"/>
        <v>96424</v>
      </c>
      <c r="F14" s="222">
        <v>0</v>
      </c>
      <c r="G14" s="222">
        <v>480</v>
      </c>
      <c r="H14" s="222">
        <v>1650</v>
      </c>
      <c r="I14" s="222">
        <v>25965</v>
      </c>
      <c r="J14" s="222">
        <v>0</v>
      </c>
      <c r="K14" s="222">
        <v>0</v>
      </c>
      <c r="L14" s="222">
        <v>20</v>
      </c>
      <c r="M14" s="222">
        <v>0</v>
      </c>
      <c r="N14" s="222">
        <v>0</v>
      </c>
      <c r="O14" s="222">
        <v>0</v>
      </c>
      <c r="P14" s="222">
        <v>37100</v>
      </c>
      <c r="Q14" s="224">
        <v>31209</v>
      </c>
      <c r="R14" s="95" t="s">
        <v>988</v>
      </c>
    </row>
    <row r="15" spans="1:18" s="51" customFormat="1" ht="22.5" customHeight="1">
      <c r="A15" s="94" t="s">
        <v>51</v>
      </c>
      <c r="B15" s="232">
        <f t="shared" si="1"/>
        <v>97215</v>
      </c>
      <c r="C15" s="222">
        <v>0</v>
      </c>
      <c r="D15" s="222">
        <f t="shared" si="2"/>
        <v>97215</v>
      </c>
      <c r="E15" s="222">
        <f t="shared" si="3"/>
        <v>97215</v>
      </c>
      <c r="F15" s="222">
        <v>0</v>
      </c>
      <c r="G15" s="222">
        <v>0</v>
      </c>
      <c r="H15" s="222">
        <v>1655</v>
      </c>
      <c r="I15" s="222">
        <v>35115</v>
      </c>
      <c r="J15" s="222">
        <v>0</v>
      </c>
      <c r="K15" s="222">
        <v>0</v>
      </c>
      <c r="L15" s="222">
        <v>50</v>
      </c>
      <c r="M15" s="222">
        <v>0</v>
      </c>
      <c r="N15" s="222">
        <v>0</v>
      </c>
      <c r="O15" s="222">
        <v>0</v>
      </c>
      <c r="P15" s="222">
        <v>34000</v>
      </c>
      <c r="Q15" s="224">
        <v>26395</v>
      </c>
      <c r="R15" s="95" t="s">
        <v>990</v>
      </c>
    </row>
    <row r="16" spans="1:18" s="51" customFormat="1" ht="22.5" customHeight="1">
      <c r="A16" s="94" t="s">
        <v>52</v>
      </c>
      <c r="B16" s="232">
        <f t="shared" si="1"/>
        <v>73636</v>
      </c>
      <c r="C16" s="222">
        <v>0</v>
      </c>
      <c r="D16" s="222">
        <f t="shared" si="2"/>
        <v>73636</v>
      </c>
      <c r="E16" s="222">
        <f t="shared" si="3"/>
        <v>73636</v>
      </c>
      <c r="F16" s="222">
        <v>0</v>
      </c>
      <c r="G16" s="222">
        <v>1440</v>
      </c>
      <c r="H16" s="222">
        <v>2120</v>
      </c>
      <c r="I16" s="222">
        <v>32346</v>
      </c>
      <c r="J16" s="222">
        <v>0</v>
      </c>
      <c r="K16" s="222">
        <v>0</v>
      </c>
      <c r="L16" s="222">
        <v>50</v>
      </c>
      <c r="M16" s="222">
        <v>0</v>
      </c>
      <c r="N16" s="222">
        <v>0</v>
      </c>
      <c r="O16" s="222">
        <v>0</v>
      </c>
      <c r="P16" s="222">
        <v>10000</v>
      </c>
      <c r="Q16" s="224">
        <v>27680</v>
      </c>
      <c r="R16" s="95" t="s">
        <v>992</v>
      </c>
    </row>
    <row r="17" spans="1:18" s="51" customFormat="1" ht="22.5" customHeight="1">
      <c r="A17" s="94" t="s">
        <v>53</v>
      </c>
      <c r="B17" s="232">
        <f t="shared" si="1"/>
        <v>68517</v>
      </c>
      <c r="C17" s="222">
        <v>0</v>
      </c>
      <c r="D17" s="222">
        <f t="shared" si="2"/>
        <v>68517</v>
      </c>
      <c r="E17" s="222">
        <f t="shared" si="3"/>
        <v>68517</v>
      </c>
      <c r="F17" s="222">
        <v>0</v>
      </c>
      <c r="G17" s="222">
        <v>2180</v>
      </c>
      <c r="H17" s="222">
        <v>2120</v>
      </c>
      <c r="I17" s="222">
        <v>35037</v>
      </c>
      <c r="J17" s="222">
        <v>0</v>
      </c>
      <c r="K17" s="222">
        <v>0</v>
      </c>
      <c r="L17" s="222">
        <v>50</v>
      </c>
      <c r="M17" s="222">
        <v>0</v>
      </c>
      <c r="N17" s="222">
        <v>0</v>
      </c>
      <c r="O17" s="222">
        <v>0</v>
      </c>
      <c r="P17" s="222"/>
      <c r="Q17" s="224">
        <v>29130</v>
      </c>
      <c r="R17" s="95" t="s">
        <v>994</v>
      </c>
    </row>
    <row r="18" spans="1:18" s="51" customFormat="1" ht="22.5" customHeight="1">
      <c r="A18" s="94" t="s">
        <v>54</v>
      </c>
      <c r="B18" s="232">
        <f t="shared" si="1"/>
        <v>63475</v>
      </c>
      <c r="C18" s="222">
        <v>0</v>
      </c>
      <c r="D18" s="222">
        <f t="shared" si="2"/>
        <v>63475</v>
      </c>
      <c r="E18" s="222">
        <f t="shared" si="3"/>
        <v>63475</v>
      </c>
      <c r="F18" s="222">
        <v>0</v>
      </c>
      <c r="G18" s="222">
        <v>1800</v>
      </c>
      <c r="H18" s="222">
        <v>8880</v>
      </c>
      <c r="I18" s="222">
        <v>28503</v>
      </c>
      <c r="J18" s="222">
        <v>0</v>
      </c>
      <c r="K18" s="222">
        <v>0</v>
      </c>
      <c r="L18" s="222">
        <v>20</v>
      </c>
      <c r="M18" s="222">
        <v>0</v>
      </c>
      <c r="N18" s="222">
        <v>0</v>
      </c>
      <c r="O18" s="222">
        <v>0</v>
      </c>
      <c r="P18" s="222"/>
      <c r="Q18" s="224">
        <v>24272</v>
      </c>
      <c r="R18" s="95" t="s">
        <v>996</v>
      </c>
    </row>
    <row r="19" spans="1:18" s="51" customFormat="1" ht="22.5" customHeight="1">
      <c r="A19" s="94" t="s">
        <v>55</v>
      </c>
      <c r="B19" s="232">
        <f t="shared" si="1"/>
        <v>65414</v>
      </c>
      <c r="C19" s="222">
        <v>0</v>
      </c>
      <c r="D19" s="222">
        <f t="shared" si="2"/>
        <v>65414</v>
      </c>
      <c r="E19" s="222">
        <f t="shared" si="3"/>
        <v>65414</v>
      </c>
      <c r="F19" s="222">
        <v>0</v>
      </c>
      <c r="G19" s="222">
        <v>920</v>
      </c>
      <c r="H19" s="222">
        <v>8680</v>
      </c>
      <c r="I19" s="222">
        <v>31164</v>
      </c>
      <c r="J19" s="222">
        <v>0</v>
      </c>
      <c r="K19" s="222">
        <v>0</v>
      </c>
      <c r="L19" s="222">
        <v>30</v>
      </c>
      <c r="M19" s="222">
        <v>0</v>
      </c>
      <c r="N19" s="222">
        <v>0</v>
      </c>
      <c r="O19" s="222">
        <v>0</v>
      </c>
      <c r="P19" s="222"/>
      <c r="Q19" s="224">
        <v>24620</v>
      </c>
      <c r="R19" s="95" t="s">
        <v>998</v>
      </c>
    </row>
    <row r="20" spans="1:18" s="51" customFormat="1" ht="22.5" customHeight="1">
      <c r="A20" s="94" t="s">
        <v>56</v>
      </c>
      <c r="B20" s="232">
        <f t="shared" si="1"/>
        <v>75208</v>
      </c>
      <c r="C20" s="222">
        <v>0</v>
      </c>
      <c r="D20" s="222">
        <f t="shared" si="2"/>
        <v>75208</v>
      </c>
      <c r="E20" s="222">
        <f t="shared" si="3"/>
        <v>75208</v>
      </c>
      <c r="F20" s="222">
        <v>0</v>
      </c>
      <c r="G20" s="222">
        <v>480</v>
      </c>
      <c r="H20" s="222">
        <v>6750</v>
      </c>
      <c r="I20" s="222">
        <v>37748</v>
      </c>
      <c r="J20" s="222">
        <v>0</v>
      </c>
      <c r="K20" s="222">
        <v>0</v>
      </c>
      <c r="L20" s="222">
        <v>20</v>
      </c>
      <c r="M20" s="222">
        <v>0</v>
      </c>
      <c r="N20" s="222">
        <v>0</v>
      </c>
      <c r="O20" s="222">
        <v>0</v>
      </c>
      <c r="P20" s="222">
        <v>3300</v>
      </c>
      <c r="Q20" s="224">
        <v>26910</v>
      </c>
      <c r="R20" s="95" t="s">
        <v>1000</v>
      </c>
    </row>
    <row r="21" spans="1:18" s="51" customFormat="1" ht="22.5" customHeight="1">
      <c r="A21" s="94" t="s">
        <v>57</v>
      </c>
      <c r="B21" s="232">
        <f t="shared" si="1"/>
        <v>74809</v>
      </c>
      <c r="C21" s="222">
        <v>0</v>
      </c>
      <c r="D21" s="222">
        <f t="shared" si="2"/>
        <v>74809</v>
      </c>
      <c r="E21" s="222">
        <f t="shared" si="3"/>
        <v>74809</v>
      </c>
      <c r="F21" s="222">
        <v>0</v>
      </c>
      <c r="G21" s="222">
        <v>740</v>
      </c>
      <c r="H21" s="222">
        <v>2900</v>
      </c>
      <c r="I21" s="222">
        <v>37419</v>
      </c>
      <c r="J21" s="222">
        <v>0</v>
      </c>
      <c r="K21" s="222">
        <v>0</v>
      </c>
      <c r="L21" s="222">
        <v>30</v>
      </c>
      <c r="M21" s="222">
        <v>0</v>
      </c>
      <c r="N21" s="222">
        <v>0</v>
      </c>
      <c r="O21" s="222">
        <v>0</v>
      </c>
      <c r="P21" s="222"/>
      <c r="Q21" s="224">
        <v>33720</v>
      </c>
      <c r="R21" s="95" t="s">
        <v>1002</v>
      </c>
    </row>
    <row r="22" spans="1:18" s="51" customFormat="1" ht="22.5" customHeight="1">
      <c r="A22" s="179" t="s">
        <v>58</v>
      </c>
      <c r="B22" s="233">
        <f t="shared" si="1"/>
        <v>82007</v>
      </c>
      <c r="C22" s="226">
        <v>0</v>
      </c>
      <c r="D22" s="226">
        <f t="shared" si="2"/>
        <v>82007</v>
      </c>
      <c r="E22" s="226">
        <f t="shared" si="3"/>
        <v>82007</v>
      </c>
      <c r="F22" s="226">
        <v>0</v>
      </c>
      <c r="G22" s="226">
        <v>1220</v>
      </c>
      <c r="H22" s="226">
        <v>2850</v>
      </c>
      <c r="I22" s="226">
        <v>32707</v>
      </c>
      <c r="J22" s="226">
        <v>0</v>
      </c>
      <c r="K22" s="226">
        <v>0</v>
      </c>
      <c r="L22" s="226">
        <v>40</v>
      </c>
      <c r="M22" s="226">
        <v>0</v>
      </c>
      <c r="N22" s="226">
        <v>0</v>
      </c>
      <c r="O22" s="226">
        <v>0</v>
      </c>
      <c r="P22" s="226">
        <v>10300</v>
      </c>
      <c r="Q22" s="228">
        <v>34890</v>
      </c>
      <c r="R22" s="180" t="s">
        <v>1004</v>
      </c>
    </row>
    <row r="23" spans="1:19" s="147" customFormat="1" ht="17.25" customHeight="1">
      <c r="A23" s="833" t="s">
        <v>611</v>
      </c>
      <c r="E23" s="834"/>
      <c r="G23" s="834" t="s">
        <v>1076</v>
      </c>
      <c r="H23" s="834" t="s">
        <v>1076</v>
      </c>
      <c r="L23" s="835"/>
      <c r="M23" s="832" t="s">
        <v>615</v>
      </c>
      <c r="N23" s="835"/>
      <c r="O23" s="835"/>
      <c r="P23" s="832"/>
      <c r="Q23" s="832"/>
      <c r="R23" s="832"/>
      <c r="S23" s="832"/>
    </row>
    <row r="24" spans="1:18" s="51" customFormat="1" ht="19.5" customHeight="1">
      <c r="A24" s="1170" t="s">
        <v>602</v>
      </c>
      <c r="B24" s="1221"/>
      <c r="C24" s="1221"/>
      <c r="D24" s="1221"/>
      <c r="N24" s="1206"/>
      <c r="O24" s="1206"/>
      <c r="P24" s="1206"/>
      <c r="Q24" s="1206"/>
      <c r="R24" s="1206"/>
    </row>
    <row r="25" spans="1:18" s="51" customFormat="1" ht="16.5" customHeight="1">
      <c r="A25" s="51" t="s">
        <v>1076</v>
      </c>
      <c r="N25" s="1206"/>
      <c r="O25" s="1206"/>
      <c r="P25" s="1206"/>
      <c r="Q25" s="1206"/>
      <c r="R25" s="1206"/>
    </row>
    <row r="26" spans="1:18" ht="13.5">
      <c r="A26" s="485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</row>
    <row r="27" spans="1:18" ht="13.5">
      <c r="A27" s="485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</row>
    <row r="28" spans="1:18" ht="13.5">
      <c r="A28" s="485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</row>
    <row r="29" spans="1:18" ht="13.5">
      <c r="A29" s="485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1:18" ht="13.5">
      <c r="A30" s="485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1:18" ht="13.5">
      <c r="A31" s="485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</row>
    <row r="32" spans="1:18" ht="13.5">
      <c r="A32" s="485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</row>
  </sheetData>
  <sheetProtection/>
  <mergeCells count="6">
    <mergeCell ref="N25:R25"/>
    <mergeCell ref="A1:R1"/>
    <mergeCell ref="Q2:R2"/>
    <mergeCell ref="E3:Q3"/>
    <mergeCell ref="A24:D24"/>
    <mergeCell ref="N24:R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"/>
  <sheetViews>
    <sheetView zoomScalePageLayoutView="0" workbookViewId="0" topLeftCell="A1">
      <selection activeCell="G18" sqref="G18"/>
    </sheetView>
  </sheetViews>
  <sheetFormatPr defaultColWidth="8.88671875" defaultRowHeight="13.5"/>
  <cols>
    <col min="18" max="18" width="10.77734375" style="0" customWidth="1"/>
  </cols>
  <sheetData>
    <row r="1" spans="1:18" s="51" customFormat="1" ht="37.5" customHeight="1">
      <c r="A1" s="1064" t="s">
        <v>116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51" t="s">
        <v>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217" t="s">
        <v>74</v>
      </c>
      <c r="R2" s="1218"/>
    </row>
    <row r="3" spans="1:18" s="51" customFormat="1" ht="18.75" customHeight="1">
      <c r="A3" s="327"/>
      <c r="B3" s="331" t="s">
        <v>579</v>
      </c>
      <c r="C3" s="331" t="s">
        <v>580</v>
      </c>
      <c r="D3" s="331" t="s">
        <v>581</v>
      </c>
      <c r="E3" s="1185" t="s">
        <v>582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072"/>
      <c r="R3" s="327"/>
    </row>
    <row r="4" spans="1:18" s="51" customFormat="1" ht="18.75" customHeight="1">
      <c r="A4" s="97" t="s">
        <v>908</v>
      </c>
      <c r="B4" s="101"/>
      <c r="C4" s="101" t="s">
        <v>79</v>
      </c>
      <c r="D4" s="101"/>
      <c r="E4" s="332"/>
      <c r="F4" s="331" t="s">
        <v>583</v>
      </c>
      <c r="G4" s="331" t="s">
        <v>584</v>
      </c>
      <c r="H4" s="331" t="s">
        <v>586</v>
      </c>
      <c r="I4" s="331" t="s">
        <v>587</v>
      </c>
      <c r="J4" s="331" t="s">
        <v>588</v>
      </c>
      <c r="K4" s="331" t="s">
        <v>589</v>
      </c>
      <c r="L4" s="331" t="s">
        <v>590</v>
      </c>
      <c r="M4" s="331" t="s">
        <v>591</v>
      </c>
      <c r="N4" s="331" t="s">
        <v>592</v>
      </c>
      <c r="O4" s="331" t="s">
        <v>593</v>
      </c>
      <c r="P4" s="331" t="s">
        <v>594</v>
      </c>
      <c r="Q4" s="331" t="s">
        <v>595</v>
      </c>
      <c r="R4" s="97" t="s">
        <v>899</v>
      </c>
    </row>
    <row r="5" spans="1:18" s="51" customFormat="1" ht="18.75" customHeight="1">
      <c r="A5" s="97"/>
      <c r="B5" s="101"/>
      <c r="C5" s="101" t="s">
        <v>91</v>
      </c>
      <c r="D5" s="101" t="s">
        <v>92</v>
      </c>
      <c r="E5" s="332"/>
      <c r="F5" s="101"/>
      <c r="G5" s="101"/>
      <c r="H5" s="101"/>
      <c r="I5" s="101"/>
      <c r="J5" s="101"/>
      <c r="K5" s="101"/>
      <c r="L5" s="101"/>
      <c r="M5" s="101"/>
      <c r="N5" s="101"/>
      <c r="O5" s="101" t="s">
        <v>94</v>
      </c>
      <c r="P5" s="101"/>
      <c r="Q5" s="101"/>
      <c r="R5" s="97"/>
    </row>
    <row r="6" spans="1:18" s="51" customFormat="1" ht="18.75" customHeight="1">
      <c r="A6" s="99" t="s">
        <v>179</v>
      </c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100</v>
      </c>
      <c r="I6" s="102" t="s">
        <v>101</v>
      </c>
      <c r="J6" s="102" t="s">
        <v>102</v>
      </c>
      <c r="K6" s="102" t="s">
        <v>103</v>
      </c>
      <c r="L6" s="102" t="s">
        <v>104</v>
      </c>
      <c r="M6" s="102" t="s">
        <v>105</v>
      </c>
      <c r="N6" s="102" t="s">
        <v>106</v>
      </c>
      <c r="O6" s="386" t="s">
        <v>107</v>
      </c>
      <c r="P6" s="102" t="s">
        <v>108</v>
      </c>
      <c r="Q6" s="102" t="s">
        <v>1233</v>
      </c>
      <c r="R6" s="99" t="s">
        <v>955</v>
      </c>
    </row>
    <row r="7" spans="1:19" s="55" customFormat="1" ht="22.5" customHeight="1">
      <c r="A7" s="94" t="s">
        <v>942</v>
      </c>
      <c r="B7" s="232">
        <v>529182</v>
      </c>
      <c r="C7" s="222">
        <v>0</v>
      </c>
      <c r="D7" s="222">
        <v>529182</v>
      </c>
      <c r="E7" s="222">
        <v>529182</v>
      </c>
      <c r="F7" s="222">
        <v>0</v>
      </c>
      <c r="G7" s="222">
        <v>0</v>
      </c>
      <c r="H7" s="222">
        <v>12094</v>
      </c>
      <c r="I7" s="222">
        <v>0</v>
      </c>
      <c r="J7" s="222">
        <v>0</v>
      </c>
      <c r="K7" s="222">
        <v>0</v>
      </c>
      <c r="L7" s="222">
        <v>0</v>
      </c>
      <c r="M7" s="222">
        <v>13817</v>
      </c>
      <c r="N7" s="222">
        <v>95100</v>
      </c>
      <c r="O7" s="222">
        <v>0</v>
      </c>
      <c r="P7" s="222">
        <v>249210</v>
      </c>
      <c r="Q7" s="222">
        <v>158961</v>
      </c>
      <c r="R7" s="95" t="s">
        <v>942</v>
      </c>
      <c r="S7" s="713"/>
    </row>
    <row r="8" spans="1:19" s="55" customFormat="1" ht="22.5" customHeight="1">
      <c r="A8" s="94" t="s">
        <v>163</v>
      </c>
      <c r="B8" s="232">
        <v>392321</v>
      </c>
      <c r="C8" s="222">
        <v>0</v>
      </c>
      <c r="D8" s="222">
        <v>392321</v>
      </c>
      <c r="E8" s="222">
        <v>392321</v>
      </c>
      <c r="F8" s="222">
        <v>0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  <c r="M8" s="222">
        <v>416</v>
      </c>
      <c r="N8" s="222">
        <v>116532</v>
      </c>
      <c r="O8" s="222">
        <v>0</v>
      </c>
      <c r="P8" s="222">
        <v>201809</v>
      </c>
      <c r="Q8" s="222">
        <v>73564</v>
      </c>
      <c r="R8" s="95" t="s">
        <v>163</v>
      </c>
      <c r="S8" s="713"/>
    </row>
    <row r="9" spans="1:19" s="367" customFormat="1" ht="22.5" customHeight="1">
      <c r="A9" s="94" t="s">
        <v>166</v>
      </c>
      <c r="B9" s="229">
        <f aca="true" t="shared" si="0" ref="B9:Q9">SUM(B11:B22)</f>
        <v>397194</v>
      </c>
      <c r="C9" s="230">
        <f t="shared" si="0"/>
        <v>0</v>
      </c>
      <c r="D9" s="230">
        <f t="shared" si="0"/>
        <v>397194</v>
      </c>
      <c r="E9" s="230">
        <f t="shared" si="0"/>
        <v>397194</v>
      </c>
      <c r="F9" s="230">
        <f t="shared" si="0"/>
        <v>0</v>
      </c>
      <c r="G9" s="230">
        <f t="shared" si="0"/>
        <v>0</v>
      </c>
      <c r="H9" s="230">
        <f t="shared" si="0"/>
        <v>3480</v>
      </c>
      <c r="I9" s="230">
        <f t="shared" si="0"/>
        <v>0</v>
      </c>
      <c r="J9" s="230">
        <f t="shared" si="0"/>
        <v>0</v>
      </c>
      <c r="K9" s="230">
        <f t="shared" si="0"/>
        <v>0</v>
      </c>
      <c r="L9" s="230">
        <f t="shared" si="0"/>
        <v>0</v>
      </c>
      <c r="M9" s="230">
        <f t="shared" si="0"/>
        <v>568</v>
      </c>
      <c r="N9" s="230">
        <f t="shared" si="0"/>
        <v>127430</v>
      </c>
      <c r="O9" s="230">
        <f t="shared" si="0"/>
        <v>0</v>
      </c>
      <c r="P9" s="230">
        <f t="shared" si="0"/>
        <v>200460</v>
      </c>
      <c r="Q9" s="231">
        <f t="shared" si="0"/>
        <v>65256</v>
      </c>
      <c r="R9" s="212" t="s">
        <v>166</v>
      </c>
      <c r="S9" s="825"/>
    </row>
    <row r="10" spans="1:19" s="367" customFormat="1" ht="22.5" customHeight="1">
      <c r="A10" s="234" t="s">
        <v>607</v>
      </c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12" t="s">
        <v>1117</v>
      </c>
      <c r="S10" s="825"/>
    </row>
    <row r="11" spans="1:18" s="51" customFormat="1" ht="22.5" customHeight="1">
      <c r="A11" s="94" t="s">
        <v>47</v>
      </c>
      <c r="B11" s="232">
        <f aca="true" t="shared" si="1" ref="B11:B22">C11+D11</f>
        <v>51408</v>
      </c>
      <c r="C11" s="222">
        <v>0</v>
      </c>
      <c r="D11" s="222">
        <f aca="true" t="shared" si="2" ref="D11:D22">E11</f>
        <v>51408</v>
      </c>
      <c r="E11" s="222">
        <f aca="true" t="shared" si="3" ref="E11:E22">SUM(F11:Q11)</f>
        <v>51408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38</v>
      </c>
      <c r="N11" s="222">
        <v>9730</v>
      </c>
      <c r="O11" s="222">
        <v>0</v>
      </c>
      <c r="P11" s="222">
        <v>37800</v>
      </c>
      <c r="Q11" s="224">
        <v>3840</v>
      </c>
      <c r="R11" s="95" t="s">
        <v>982</v>
      </c>
    </row>
    <row r="12" spans="1:18" s="51" customFormat="1" ht="22.5" customHeight="1">
      <c r="A12" s="94" t="s">
        <v>48</v>
      </c>
      <c r="B12" s="232">
        <f t="shared" si="1"/>
        <v>45880</v>
      </c>
      <c r="C12" s="222">
        <v>0</v>
      </c>
      <c r="D12" s="222">
        <f t="shared" si="2"/>
        <v>45880</v>
      </c>
      <c r="E12" s="222">
        <f t="shared" si="3"/>
        <v>45880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30</v>
      </c>
      <c r="N12" s="222">
        <v>12760</v>
      </c>
      <c r="O12" s="222">
        <v>0</v>
      </c>
      <c r="P12" s="222">
        <v>29220</v>
      </c>
      <c r="Q12" s="224">
        <v>3870</v>
      </c>
      <c r="R12" s="95" t="s">
        <v>984</v>
      </c>
    </row>
    <row r="13" spans="1:18" s="51" customFormat="1" ht="22.5" customHeight="1">
      <c r="A13" s="94" t="s">
        <v>49</v>
      </c>
      <c r="B13" s="232">
        <f t="shared" si="1"/>
        <v>45359</v>
      </c>
      <c r="C13" s="222">
        <v>0</v>
      </c>
      <c r="D13" s="222">
        <f t="shared" si="2"/>
        <v>45359</v>
      </c>
      <c r="E13" s="222">
        <f t="shared" si="3"/>
        <v>45359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59</v>
      </c>
      <c r="N13" s="222">
        <v>6750</v>
      </c>
      <c r="O13" s="222">
        <v>0</v>
      </c>
      <c r="P13" s="222">
        <v>34680</v>
      </c>
      <c r="Q13" s="224">
        <v>3870</v>
      </c>
      <c r="R13" s="95" t="s">
        <v>986</v>
      </c>
    </row>
    <row r="14" spans="1:18" s="51" customFormat="1" ht="22.5" customHeight="1">
      <c r="A14" s="94" t="s">
        <v>50</v>
      </c>
      <c r="B14" s="232">
        <f t="shared" si="1"/>
        <v>49813</v>
      </c>
      <c r="C14" s="222">
        <v>0</v>
      </c>
      <c r="D14" s="222">
        <f t="shared" si="2"/>
        <v>49813</v>
      </c>
      <c r="E14" s="222">
        <f t="shared" si="3"/>
        <v>49813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73</v>
      </c>
      <c r="N14" s="222">
        <v>14040</v>
      </c>
      <c r="O14" s="222">
        <v>0</v>
      </c>
      <c r="P14" s="222">
        <v>33000</v>
      </c>
      <c r="Q14" s="224">
        <v>2700</v>
      </c>
      <c r="R14" s="95" t="s">
        <v>988</v>
      </c>
    </row>
    <row r="15" spans="1:18" s="51" customFormat="1" ht="22.5" customHeight="1">
      <c r="A15" s="94" t="s">
        <v>51</v>
      </c>
      <c r="B15" s="232">
        <f t="shared" si="1"/>
        <v>19875</v>
      </c>
      <c r="C15" s="222">
        <v>0</v>
      </c>
      <c r="D15" s="222">
        <f t="shared" si="2"/>
        <v>19875</v>
      </c>
      <c r="E15" s="222">
        <f t="shared" si="3"/>
        <v>19875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15</v>
      </c>
      <c r="N15" s="222">
        <v>15840</v>
      </c>
      <c r="O15" s="222">
        <v>0</v>
      </c>
      <c r="P15" s="222">
        <v>2460</v>
      </c>
      <c r="Q15" s="224">
        <v>1560</v>
      </c>
      <c r="R15" s="95" t="s">
        <v>990</v>
      </c>
    </row>
    <row r="16" spans="1:18" s="51" customFormat="1" ht="22.5" customHeight="1">
      <c r="A16" s="94" t="s">
        <v>52</v>
      </c>
      <c r="B16" s="232">
        <f t="shared" si="1"/>
        <v>15050</v>
      </c>
      <c r="C16" s="222">
        <v>0</v>
      </c>
      <c r="D16" s="222">
        <f t="shared" si="2"/>
        <v>15050</v>
      </c>
      <c r="E16" s="222">
        <f t="shared" si="3"/>
        <v>15050</v>
      </c>
      <c r="F16" s="222">
        <v>0</v>
      </c>
      <c r="G16" s="222">
        <v>0</v>
      </c>
      <c r="H16" s="222">
        <v>300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8690</v>
      </c>
      <c r="O16" s="222">
        <v>0</v>
      </c>
      <c r="P16" s="222">
        <v>0</v>
      </c>
      <c r="Q16" s="224">
        <v>6060</v>
      </c>
      <c r="R16" s="95" t="s">
        <v>992</v>
      </c>
    </row>
    <row r="17" spans="1:18" s="51" customFormat="1" ht="22.5" customHeight="1">
      <c r="A17" s="94" t="s">
        <v>53</v>
      </c>
      <c r="B17" s="232">
        <f t="shared" si="1"/>
        <v>19774</v>
      </c>
      <c r="C17" s="222">
        <v>0</v>
      </c>
      <c r="D17" s="222">
        <f t="shared" si="2"/>
        <v>19774</v>
      </c>
      <c r="E17" s="222">
        <f t="shared" si="3"/>
        <v>19774</v>
      </c>
      <c r="F17" s="222">
        <v>0</v>
      </c>
      <c r="G17" s="222">
        <v>0</v>
      </c>
      <c r="H17" s="222">
        <v>600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13590</v>
      </c>
      <c r="O17" s="222">
        <v>0</v>
      </c>
      <c r="P17" s="222">
        <v>0</v>
      </c>
      <c r="Q17" s="224">
        <v>5584</v>
      </c>
      <c r="R17" s="95" t="s">
        <v>994</v>
      </c>
    </row>
    <row r="18" spans="1:18" s="51" customFormat="1" ht="22.5" customHeight="1">
      <c r="A18" s="94" t="s">
        <v>54</v>
      </c>
      <c r="B18" s="232">
        <f t="shared" si="1"/>
        <v>10442</v>
      </c>
      <c r="C18" s="222">
        <v>0</v>
      </c>
      <c r="D18" s="222">
        <f t="shared" si="2"/>
        <v>10442</v>
      </c>
      <c r="E18" s="222">
        <f t="shared" si="3"/>
        <v>10442</v>
      </c>
      <c r="F18" s="222">
        <v>0</v>
      </c>
      <c r="G18" s="222">
        <v>0</v>
      </c>
      <c r="H18" s="222">
        <v>1500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4500</v>
      </c>
      <c r="O18" s="222">
        <v>0</v>
      </c>
      <c r="P18" s="222">
        <v>0</v>
      </c>
      <c r="Q18" s="224">
        <v>4442</v>
      </c>
      <c r="R18" s="95" t="s">
        <v>996</v>
      </c>
    </row>
    <row r="19" spans="1:18" s="51" customFormat="1" ht="22.5" customHeight="1">
      <c r="A19" s="94" t="s">
        <v>55</v>
      </c>
      <c r="B19" s="232">
        <f t="shared" si="1"/>
        <v>11490</v>
      </c>
      <c r="C19" s="222">
        <v>0</v>
      </c>
      <c r="D19" s="222">
        <f t="shared" si="2"/>
        <v>11490</v>
      </c>
      <c r="E19" s="222">
        <f t="shared" si="3"/>
        <v>11490</v>
      </c>
      <c r="F19" s="222">
        <v>0</v>
      </c>
      <c r="G19" s="222">
        <v>0</v>
      </c>
      <c r="H19" s="222">
        <v>1080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2">
        <v>6440</v>
      </c>
      <c r="O19" s="222">
        <v>0</v>
      </c>
      <c r="P19" s="222">
        <v>0</v>
      </c>
      <c r="Q19" s="224">
        <v>3970</v>
      </c>
      <c r="R19" s="95" t="s">
        <v>998</v>
      </c>
    </row>
    <row r="20" spans="1:18" s="51" customFormat="1" ht="22.5" customHeight="1">
      <c r="A20" s="94" t="s">
        <v>56</v>
      </c>
      <c r="B20" s="232">
        <f t="shared" si="1"/>
        <v>33201</v>
      </c>
      <c r="C20" s="222">
        <v>0</v>
      </c>
      <c r="D20" s="222">
        <f t="shared" si="2"/>
        <v>33201</v>
      </c>
      <c r="E20" s="222">
        <f t="shared" si="3"/>
        <v>33201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171</v>
      </c>
      <c r="N20" s="222">
        <v>14850</v>
      </c>
      <c r="O20" s="222">
        <v>0</v>
      </c>
      <c r="P20" s="222">
        <v>11220</v>
      </c>
      <c r="Q20" s="224">
        <v>6960</v>
      </c>
      <c r="R20" s="95" t="s">
        <v>1000</v>
      </c>
    </row>
    <row r="21" spans="1:18" s="51" customFormat="1" ht="22.5" customHeight="1">
      <c r="A21" s="94" t="s">
        <v>57</v>
      </c>
      <c r="B21" s="232">
        <f t="shared" si="1"/>
        <v>20429</v>
      </c>
      <c r="C21" s="222">
        <v>0</v>
      </c>
      <c r="D21" s="222">
        <f t="shared" si="2"/>
        <v>20429</v>
      </c>
      <c r="E21" s="222">
        <f t="shared" si="3"/>
        <v>20429</v>
      </c>
      <c r="F21" s="222">
        <v>0</v>
      </c>
      <c r="G21" s="222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2">
        <v>109</v>
      </c>
      <c r="N21" s="222">
        <v>10700</v>
      </c>
      <c r="O21" s="222">
        <v>0</v>
      </c>
      <c r="P21" s="222">
        <v>0</v>
      </c>
      <c r="Q21" s="224">
        <v>9620</v>
      </c>
      <c r="R21" s="95" t="s">
        <v>1002</v>
      </c>
    </row>
    <row r="22" spans="1:18" s="51" customFormat="1" ht="22.5" customHeight="1">
      <c r="A22" s="179" t="s">
        <v>58</v>
      </c>
      <c r="B22" s="233">
        <f t="shared" si="1"/>
        <v>74473</v>
      </c>
      <c r="C22" s="226">
        <v>0</v>
      </c>
      <c r="D22" s="226">
        <f t="shared" si="2"/>
        <v>74473</v>
      </c>
      <c r="E22" s="226">
        <f t="shared" si="3"/>
        <v>74473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73</v>
      </c>
      <c r="N22" s="226">
        <v>9540</v>
      </c>
      <c r="O22" s="226">
        <v>0</v>
      </c>
      <c r="P22" s="226">
        <v>52080</v>
      </c>
      <c r="Q22" s="228">
        <v>12780</v>
      </c>
      <c r="R22" s="180" t="s">
        <v>1004</v>
      </c>
    </row>
    <row r="23" spans="1:19" s="147" customFormat="1" ht="17.25" customHeight="1">
      <c r="A23" s="833" t="s">
        <v>611</v>
      </c>
      <c r="E23" s="834"/>
      <c r="G23" s="834" t="s">
        <v>1076</v>
      </c>
      <c r="H23" s="834" t="s">
        <v>1076</v>
      </c>
      <c r="L23" s="835"/>
      <c r="M23" s="832" t="s">
        <v>615</v>
      </c>
      <c r="N23" s="835"/>
      <c r="O23" s="835"/>
      <c r="P23" s="832"/>
      <c r="Q23" s="832"/>
      <c r="R23" s="832"/>
      <c r="S23" s="832"/>
    </row>
    <row r="24" spans="1:18" s="51" customFormat="1" ht="19.5" customHeight="1">
      <c r="A24" s="1170" t="s">
        <v>602</v>
      </c>
      <c r="B24" s="1221"/>
      <c r="C24" s="1221"/>
      <c r="D24" s="1221"/>
      <c r="N24" s="1206"/>
      <c r="O24" s="1206"/>
      <c r="P24" s="1206"/>
      <c r="Q24" s="1206"/>
      <c r="R24" s="1206"/>
    </row>
    <row r="25" s="485" customFormat="1" ht="13.5"/>
    <row r="26" s="485" customFormat="1" ht="13.5"/>
    <row r="27" s="485" customFormat="1" ht="13.5"/>
    <row r="28" s="485" customFormat="1" ht="13.5"/>
    <row r="29" s="485" customFormat="1" ht="13.5"/>
    <row r="30" s="485" customFormat="1" ht="13.5"/>
    <row r="31" s="485" customFormat="1" ht="13.5"/>
    <row r="32" s="485" customFormat="1" ht="13.5"/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  <row r="63" s="485" customFormat="1" ht="13.5"/>
    <row r="64" s="485" customFormat="1" ht="13.5"/>
    <row r="65" s="485" customFormat="1" ht="13.5"/>
    <row r="66" s="485" customFormat="1" ht="13.5"/>
    <row r="67" s="485" customFormat="1" ht="13.5"/>
    <row r="68" s="485" customFormat="1" ht="13.5"/>
    <row r="69" s="485" customFormat="1" ht="13.5"/>
    <row r="70" s="485" customFormat="1" ht="13.5"/>
    <row r="71" s="485" customFormat="1" ht="13.5"/>
    <row r="72" s="485" customFormat="1" ht="13.5"/>
    <row r="73" s="485" customFormat="1" ht="13.5"/>
    <row r="74" s="485" customFormat="1" ht="13.5"/>
    <row r="75" s="485" customFormat="1" ht="13.5"/>
    <row r="76" s="485" customFormat="1" ht="13.5"/>
    <row r="77" s="485" customFormat="1" ht="13.5"/>
    <row r="78" s="485" customFormat="1" ht="13.5"/>
    <row r="79" s="485" customFormat="1" ht="13.5"/>
    <row r="80" s="485" customFormat="1" ht="13.5"/>
    <row r="81" s="485" customFormat="1" ht="13.5"/>
    <row r="82" s="485" customFormat="1" ht="13.5"/>
    <row r="83" s="485" customFormat="1" ht="13.5"/>
    <row r="84" s="485" customFormat="1" ht="13.5"/>
    <row r="85" s="485" customFormat="1" ht="13.5"/>
    <row r="86" s="485" customFormat="1" ht="13.5"/>
    <row r="87" s="485" customFormat="1" ht="13.5"/>
    <row r="88" s="485" customFormat="1" ht="13.5"/>
    <row r="89" s="485" customFormat="1" ht="13.5"/>
    <row r="90" s="485" customFormat="1" ht="13.5"/>
    <row r="91" s="485" customFormat="1" ht="13.5"/>
    <row r="92" s="485" customFormat="1" ht="13.5"/>
    <row r="93" s="485" customFormat="1" ht="13.5"/>
    <row r="94" s="485" customFormat="1" ht="13.5"/>
    <row r="95" s="485" customFormat="1" ht="13.5"/>
    <row r="96" s="485" customFormat="1" ht="13.5"/>
    <row r="97" s="485" customFormat="1" ht="13.5"/>
    <row r="98" s="485" customFormat="1" ht="13.5"/>
    <row r="99" s="485" customFormat="1" ht="13.5"/>
    <row r="100" s="485" customFormat="1" ht="13.5"/>
    <row r="101" s="485" customFormat="1" ht="13.5"/>
    <row r="102" s="485" customFormat="1" ht="13.5"/>
    <row r="103" s="485" customFormat="1" ht="13.5"/>
    <row r="104" s="485" customFormat="1" ht="13.5"/>
    <row r="105" s="485" customFormat="1" ht="13.5"/>
    <row r="106" s="485" customFormat="1" ht="13.5"/>
    <row r="107" s="485" customFormat="1" ht="13.5"/>
    <row r="108" s="485" customFormat="1" ht="13.5"/>
    <row r="109" s="485" customFormat="1" ht="13.5"/>
    <row r="110" s="485" customFormat="1" ht="13.5"/>
    <row r="111" s="485" customFormat="1" ht="13.5"/>
    <row r="112" s="485" customFormat="1" ht="13.5"/>
    <row r="113" s="485" customFormat="1" ht="13.5"/>
    <row r="114" s="485" customFormat="1" ht="13.5"/>
    <row r="115" s="485" customFormat="1" ht="13.5"/>
    <row r="116" s="485" customFormat="1" ht="13.5"/>
    <row r="117" s="485" customFormat="1" ht="13.5"/>
    <row r="118" s="485" customFormat="1" ht="13.5"/>
    <row r="119" s="485" customFormat="1" ht="13.5"/>
    <row r="120" s="485" customFormat="1" ht="13.5"/>
    <row r="121" s="485" customFormat="1" ht="13.5"/>
    <row r="122" s="485" customFormat="1" ht="13.5"/>
    <row r="123" s="485" customFormat="1" ht="13.5"/>
    <row r="124" s="485" customFormat="1" ht="13.5"/>
    <row r="125" s="485" customFormat="1" ht="13.5"/>
    <row r="126" s="485" customFormat="1" ht="13.5"/>
    <row r="127" s="485" customFormat="1" ht="13.5"/>
    <row r="128" s="485" customFormat="1" ht="13.5"/>
    <row r="129" s="485" customFormat="1" ht="13.5"/>
    <row r="130" s="485" customFormat="1" ht="13.5"/>
    <row r="131" s="485" customFormat="1" ht="13.5"/>
    <row r="132" s="485" customFormat="1" ht="13.5"/>
    <row r="133" s="485" customFormat="1" ht="13.5"/>
    <row r="134" s="485" customFormat="1" ht="13.5"/>
    <row r="135" s="485" customFormat="1" ht="13.5"/>
    <row r="136" s="485" customFormat="1" ht="13.5"/>
    <row r="137" s="485" customFormat="1" ht="13.5"/>
    <row r="138" s="485" customFormat="1" ht="13.5"/>
    <row r="139" s="485" customFormat="1" ht="13.5"/>
    <row r="140" s="485" customFormat="1" ht="13.5"/>
    <row r="141" s="485" customFormat="1" ht="13.5"/>
    <row r="142" s="485" customFormat="1" ht="13.5"/>
    <row r="143" s="485" customFormat="1" ht="13.5"/>
    <row r="144" s="485" customFormat="1" ht="13.5"/>
    <row r="145" s="485" customFormat="1" ht="13.5"/>
    <row r="146" s="485" customFormat="1" ht="13.5"/>
    <row r="147" s="485" customFormat="1" ht="13.5"/>
    <row r="148" s="485" customFormat="1" ht="13.5"/>
    <row r="149" s="485" customFormat="1" ht="13.5"/>
    <row r="150" s="485" customFormat="1" ht="13.5"/>
    <row r="151" s="485" customFormat="1" ht="13.5"/>
    <row r="152" s="485" customFormat="1" ht="13.5"/>
    <row r="153" s="485" customFormat="1" ht="13.5"/>
    <row r="154" s="485" customFormat="1" ht="13.5"/>
    <row r="155" s="485" customFormat="1" ht="13.5"/>
    <row r="156" s="485" customFormat="1" ht="13.5"/>
    <row r="157" s="485" customFormat="1" ht="13.5"/>
    <row r="158" s="485" customFormat="1" ht="13.5"/>
    <row r="159" s="485" customFormat="1" ht="13.5"/>
    <row r="160" s="485" customFormat="1" ht="13.5"/>
    <row r="161" s="485" customFormat="1" ht="13.5"/>
    <row r="162" s="485" customFormat="1" ht="13.5"/>
    <row r="163" s="485" customFormat="1" ht="13.5"/>
    <row r="164" s="485" customFormat="1" ht="13.5"/>
    <row r="165" s="485" customFormat="1" ht="13.5"/>
    <row r="166" s="485" customFormat="1" ht="13.5"/>
    <row r="167" s="485" customFormat="1" ht="13.5"/>
    <row r="168" s="485" customFormat="1" ht="13.5"/>
    <row r="169" s="485" customFormat="1" ht="13.5"/>
    <row r="170" s="485" customFormat="1" ht="13.5"/>
    <row r="171" s="485" customFormat="1" ht="13.5"/>
    <row r="172" s="485" customFormat="1" ht="13.5"/>
    <row r="173" s="485" customFormat="1" ht="13.5"/>
    <row r="174" s="485" customFormat="1" ht="13.5"/>
    <row r="175" s="485" customFormat="1" ht="13.5"/>
    <row r="176" s="485" customFormat="1" ht="13.5"/>
  </sheetData>
  <sheetProtection/>
  <mergeCells count="5">
    <mergeCell ref="A1:R1"/>
    <mergeCell ref="Q2:R2"/>
    <mergeCell ref="E3:Q3"/>
    <mergeCell ref="A24:D24"/>
    <mergeCell ref="N24:R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S32"/>
  <sheetViews>
    <sheetView zoomScalePageLayoutView="0" workbookViewId="0" topLeftCell="A1">
      <selection activeCell="A1" sqref="A1:R1"/>
    </sheetView>
  </sheetViews>
  <sheetFormatPr defaultColWidth="8.88671875" defaultRowHeight="13.5"/>
  <cols>
    <col min="18" max="18" width="11.3359375" style="0" customWidth="1"/>
    <col min="19" max="23" width="8.88671875" style="485" customWidth="1"/>
  </cols>
  <sheetData>
    <row r="1" spans="1:18" s="51" customFormat="1" ht="24.75" customHeight="1">
      <c r="A1" s="1064" t="s">
        <v>116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51" t="s">
        <v>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217" t="s">
        <v>74</v>
      </c>
      <c r="R2" s="1218"/>
    </row>
    <row r="3" spans="1:18" s="51" customFormat="1" ht="18.75" customHeight="1">
      <c r="A3" s="327"/>
      <c r="B3" s="331" t="s">
        <v>579</v>
      </c>
      <c r="C3" s="331" t="s">
        <v>580</v>
      </c>
      <c r="D3" s="331" t="s">
        <v>581</v>
      </c>
      <c r="E3" s="1185" t="s">
        <v>582</v>
      </c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072"/>
      <c r="R3" s="327"/>
    </row>
    <row r="4" spans="1:18" s="51" customFormat="1" ht="18.75" customHeight="1">
      <c r="A4" s="97" t="s">
        <v>908</v>
      </c>
      <c r="B4" s="101"/>
      <c r="C4" s="101" t="s">
        <v>79</v>
      </c>
      <c r="D4" s="101"/>
      <c r="E4" s="332"/>
      <c r="F4" s="331" t="s">
        <v>583</v>
      </c>
      <c r="G4" s="331" t="s">
        <v>584</v>
      </c>
      <c r="H4" s="331" t="s">
        <v>586</v>
      </c>
      <c r="I4" s="331" t="s">
        <v>587</v>
      </c>
      <c r="J4" s="331" t="s">
        <v>588</v>
      </c>
      <c r="K4" s="331" t="s">
        <v>589</v>
      </c>
      <c r="L4" s="331" t="s">
        <v>590</v>
      </c>
      <c r="M4" s="331" t="s">
        <v>591</v>
      </c>
      <c r="N4" s="331" t="s">
        <v>592</v>
      </c>
      <c r="O4" s="331" t="s">
        <v>593</v>
      </c>
      <c r="P4" s="331" t="s">
        <v>594</v>
      </c>
      <c r="Q4" s="331" t="s">
        <v>595</v>
      </c>
      <c r="R4" s="97" t="s">
        <v>899</v>
      </c>
    </row>
    <row r="5" spans="1:18" s="51" customFormat="1" ht="18.75" customHeight="1">
      <c r="A5" s="97"/>
      <c r="B5" s="101"/>
      <c r="C5" s="101" t="s">
        <v>91</v>
      </c>
      <c r="D5" s="101" t="s">
        <v>92</v>
      </c>
      <c r="E5" s="332"/>
      <c r="F5" s="101"/>
      <c r="G5" s="101"/>
      <c r="H5" s="101"/>
      <c r="I5" s="101"/>
      <c r="J5" s="101"/>
      <c r="K5" s="101"/>
      <c r="L5" s="101"/>
      <c r="M5" s="101"/>
      <c r="N5" s="101"/>
      <c r="O5" s="101" t="s">
        <v>94</v>
      </c>
      <c r="P5" s="101"/>
      <c r="Q5" s="101"/>
      <c r="R5" s="97"/>
    </row>
    <row r="6" spans="1:18" s="51" customFormat="1" ht="18.75" customHeight="1">
      <c r="A6" s="99" t="s">
        <v>179</v>
      </c>
      <c r="B6" s="102" t="s">
        <v>95</v>
      </c>
      <c r="C6" s="102" t="s">
        <v>96</v>
      </c>
      <c r="D6" s="102" t="s">
        <v>96</v>
      </c>
      <c r="E6" s="335"/>
      <c r="F6" s="102" t="s">
        <v>97</v>
      </c>
      <c r="G6" s="102" t="s">
        <v>98</v>
      </c>
      <c r="H6" s="102" t="s">
        <v>100</v>
      </c>
      <c r="I6" s="102" t="s">
        <v>101</v>
      </c>
      <c r="J6" s="102" t="s">
        <v>102</v>
      </c>
      <c r="K6" s="102" t="s">
        <v>103</v>
      </c>
      <c r="L6" s="102" t="s">
        <v>104</v>
      </c>
      <c r="M6" s="102" t="s">
        <v>105</v>
      </c>
      <c r="N6" s="102" t="s">
        <v>106</v>
      </c>
      <c r="O6" s="386" t="s">
        <v>107</v>
      </c>
      <c r="P6" s="102" t="s">
        <v>108</v>
      </c>
      <c r="Q6" s="102" t="s">
        <v>1233</v>
      </c>
      <c r="R6" s="99" t="s">
        <v>955</v>
      </c>
    </row>
    <row r="7" spans="1:19" s="55" customFormat="1" ht="22.5" customHeight="1">
      <c r="A7" s="94" t="s">
        <v>942</v>
      </c>
      <c r="B7" s="232">
        <v>575710</v>
      </c>
      <c r="C7" s="222">
        <v>7178</v>
      </c>
      <c r="D7" s="222">
        <v>568532</v>
      </c>
      <c r="E7" s="222">
        <v>575710</v>
      </c>
      <c r="F7" s="222">
        <v>0</v>
      </c>
      <c r="G7" s="222">
        <v>315026</v>
      </c>
      <c r="H7" s="222">
        <v>0</v>
      </c>
      <c r="I7" s="222">
        <v>66237</v>
      </c>
      <c r="J7" s="222">
        <v>0</v>
      </c>
      <c r="K7" s="222">
        <v>0</v>
      </c>
      <c r="L7" s="222">
        <v>0</v>
      </c>
      <c r="M7" s="222">
        <v>2</v>
      </c>
      <c r="N7" s="222">
        <v>157210</v>
      </c>
      <c r="O7" s="222">
        <v>0</v>
      </c>
      <c r="P7" s="222">
        <v>0</v>
      </c>
      <c r="Q7" s="222">
        <v>37235</v>
      </c>
      <c r="R7" s="95" t="s">
        <v>942</v>
      </c>
      <c r="S7" s="713"/>
    </row>
    <row r="8" spans="1:19" s="55" customFormat="1" ht="22.5" customHeight="1">
      <c r="A8" s="94" t="s">
        <v>163</v>
      </c>
      <c r="B8" s="232">
        <v>636977</v>
      </c>
      <c r="C8" s="222">
        <v>3854</v>
      </c>
      <c r="D8" s="222">
        <v>633123</v>
      </c>
      <c r="E8" s="222">
        <v>636977</v>
      </c>
      <c r="F8" s="222">
        <v>0</v>
      </c>
      <c r="G8" s="222">
        <v>327493</v>
      </c>
      <c r="H8" s="222">
        <v>0</v>
      </c>
      <c r="I8" s="222">
        <v>94344</v>
      </c>
      <c r="J8" s="222">
        <v>0</v>
      </c>
      <c r="K8" s="222">
        <v>0</v>
      </c>
      <c r="L8" s="222">
        <v>0</v>
      </c>
      <c r="M8" s="222">
        <v>0</v>
      </c>
      <c r="N8" s="222">
        <v>177456</v>
      </c>
      <c r="O8" s="222">
        <v>0</v>
      </c>
      <c r="P8" s="222">
        <v>0</v>
      </c>
      <c r="Q8" s="222">
        <v>37684</v>
      </c>
      <c r="R8" s="95" t="s">
        <v>163</v>
      </c>
      <c r="S8" s="713"/>
    </row>
    <row r="9" spans="1:19" s="367" customFormat="1" ht="22.5" customHeight="1">
      <c r="A9" s="234" t="s">
        <v>166</v>
      </c>
      <c r="B9" s="229">
        <f aca="true" t="shared" si="0" ref="B9:Q9">SUM(B11:B22)</f>
        <v>672023</v>
      </c>
      <c r="C9" s="230">
        <f t="shared" si="0"/>
        <v>0</v>
      </c>
      <c r="D9" s="230">
        <f t="shared" si="0"/>
        <v>672023</v>
      </c>
      <c r="E9" s="230">
        <f t="shared" si="0"/>
        <v>672023</v>
      </c>
      <c r="F9" s="230">
        <f t="shared" si="0"/>
        <v>0</v>
      </c>
      <c r="G9" s="230">
        <f t="shared" si="0"/>
        <v>313450</v>
      </c>
      <c r="H9" s="230">
        <f t="shared" si="0"/>
        <v>0</v>
      </c>
      <c r="I9" s="230">
        <f t="shared" si="0"/>
        <v>102223</v>
      </c>
      <c r="J9" s="230">
        <f t="shared" si="0"/>
        <v>0</v>
      </c>
      <c r="K9" s="230">
        <f t="shared" si="0"/>
        <v>0</v>
      </c>
      <c r="L9" s="230">
        <f t="shared" si="0"/>
        <v>0</v>
      </c>
      <c r="M9" s="230">
        <f t="shared" si="0"/>
        <v>0</v>
      </c>
      <c r="N9" s="230">
        <f t="shared" si="0"/>
        <v>200450</v>
      </c>
      <c r="O9" s="230">
        <f t="shared" si="0"/>
        <v>0</v>
      </c>
      <c r="P9" s="230">
        <f t="shared" si="0"/>
        <v>0</v>
      </c>
      <c r="Q9" s="231">
        <f t="shared" si="0"/>
        <v>55900</v>
      </c>
      <c r="R9" s="212" t="s">
        <v>166</v>
      </c>
      <c r="S9" s="825"/>
    </row>
    <row r="10" spans="1:19" s="367" customFormat="1" ht="22.5" customHeight="1">
      <c r="A10" s="234" t="s">
        <v>608</v>
      </c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88" t="s">
        <v>115</v>
      </c>
      <c r="S10" s="825"/>
    </row>
    <row r="11" spans="1:18" s="51" customFormat="1" ht="22.5" customHeight="1">
      <c r="A11" s="94" t="s">
        <v>47</v>
      </c>
      <c r="B11" s="232">
        <f aca="true" t="shared" si="1" ref="B11:B22">C11+D11</f>
        <v>63455</v>
      </c>
      <c r="C11" s="222">
        <v>0</v>
      </c>
      <c r="D11" s="222">
        <f aca="true" t="shared" si="2" ref="D11:D22">E11</f>
        <v>63455</v>
      </c>
      <c r="E11" s="222">
        <f aca="true" t="shared" si="3" ref="E11:E22">SUM(F11:Q11)</f>
        <v>63455</v>
      </c>
      <c r="F11" s="222">
        <v>0</v>
      </c>
      <c r="G11" s="222">
        <v>25439</v>
      </c>
      <c r="H11" s="222">
        <v>0</v>
      </c>
      <c r="I11" s="222">
        <v>9290</v>
      </c>
      <c r="J11" s="222">
        <v>0</v>
      </c>
      <c r="K11" s="222">
        <v>0</v>
      </c>
      <c r="L11" s="222">
        <v>0</v>
      </c>
      <c r="M11" s="222">
        <v>0</v>
      </c>
      <c r="N11" s="222">
        <v>22600</v>
      </c>
      <c r="O11" s="222">
        <v>0</v>
      </c>
      <c r="P11" s="222">
        <v>0</v>
      </c>
      <c r="Q11" s="224">
        <v>6126</v>
      </c>
      <c r="R11" s="95" t="s">
        <v>982</v>
      </c>
    </row>
    <row r="12" spans="1:18" s="51" customFormat="1" ht="22.5" customHeight="1">
      <c r="A12" s="94" t="s">
        <v>48</v>
      </c>
      <c r="B12" s="232">
        <f t="shared" si="1"/>
        <v>54207</v>
      </c>
      <c r="C12" s="222">
        <v>0</v>
      </c>
      <c r="D12" s="222">
        <f t="shared" si="2"/>
        <v>54207</v>
      </c>
      <c r="E12" s="222">
        <f t="shared" si="3"/>
        <v>54207</v>
      </c>
      <c r="F12" s="222">
        <v>0</v>
      </c>
      <c r="G12" s="222">
        <v>31948</v>
      </c>
      <c r="H12" s="222">
        <v>0</v>
      </c>
      <c r="I12" s="222">
        <v>7059</v>
      </c>
      <c r="J12" s="222">
        <v>0</v>
      </c>
      <c r="K12" s="222">
        <v>0</v>
      </c>
      <c r="L12" s="222">
        <v>0</v>
      </c>
      <c r="M12" s="222">
        <v>0</v>
      </c>
      <c r="N12" s="222">
        <v>15200</v>
      </c>
      <c r="O12" s="222">
        <v>0</v>
      </c>
      <c r="P12" s="222">
        <v>0</v>
      </c>
      <c r="Q12" s="224">
        <v>0</v>
      </c>
      <c r="R12" s="95" t="s">
        <v>984</v>
      </c>
    </row>
    <row r="13" spans="1:18" s="51" customFormat="1" ht="22.5" customHeight="1">
      <c r="A13" s="94" t="s">
        <v>49</v>
      </c>
      <c r="B13" s="232">
        <f t="shared" si="1"/>
        <v>51789</v>
      </c>
      <c r="C13" s="222">
        <v>0</v>
      </c>
      <c r="D13" s="222">
        <f t="shared" si="2"/>
        <v>51789</v>
      </c>
      <c r="E13" s="222">
        <f t="shared" si="3"/>
        <v>51789</v>
      </c>
      <c r="F13" s="222">
        <v>0</v>
      </c>
      <c r="G13" s="222">
        <v>28837</v>
      </c>
      <c r="H13" s="222">
        <v>0</v>
      </c>
      <c r="I13" s="222">
        <v>8535</v>
      </c>
      <c r="J13" s="222">
        <v>0</v>
      </c>
      <c r="K13" s="222">
        <v>0</v>
      </c>
      <c r="L13" s="222">
        <v>0</v>
      </c>
      <c r="M13" s="222">
        <v>0</v>
      </c>
      <c r="N13" s="222">
        <v>7650</v>
      </c>
      <c r="O13" s="222">
        <v>0</v>
      </c>
      <c r="P13" s="222">
        <v>0</v>
      </c>
      <c r="Q13" s="224">
        <v>6767</v>
      </c>
      <c r="R13" s="95" t="s">
        <v>986</v>
      </c>
    </row>
    <row r="14" spans="1:18" s="51" customFormat="1" ht="22.5" customHeight="1">
      <c r="A14" s="94" t="s">
        <v>50</v>
      </c>
      <c r="B14" s="232">
        <f t="shared" si="1"/>
        <v>46414</v>
      </c>
      <c r="C14" s="222">
        <v>0</v>
      </c>
      <c r="D14" s="222">
        <f t="shared" si="2"/>
        <v>46414</v>
      </c>
      <c r="E14" s="222">
        <f t="shared" si="3"/>
        <v>46414</v>
      </c>
      <c r="F14" s="222">
        <v>0</v>
      </c>
      <c r="G14" s="222">
        <v>26649</v>
      </c>
      <c r="H14" s="222">
        <v>0</v>
      </c>
      <c r="I14" s="222">
        <v>5115</v>
      </c>
      <c r="J14" s="222">
        <v>0</v>
      </c>
      <c r="K14" s="222">
        <v>0</v>
      </c>
      <c r="L14" s="222">
        <v>0</v>
      </c>
      <c r="M14" s="222">
        <v>0</v>
      </c>
      <c r="N14" s="222">
        <v>14650</v>
      </c>
      <c r="O14" s="222">
        <v>0</v>
      </c>
      <c r="P14" s="222">
        <v>0</v>
      </c>
      <c r="Q14" s="224">
        <v>0</v>
      </c>
      <c r="R14" s="95" t="s">
        <v>988</v>
      </c>
    </row>
    <row r="15" spans="1:18" s="51" customFormat="1" ht="22.5" customHeight="1">
      <c r="A15" s="94" t="s">
        <v>51</v>
      </c>
      <c r="B15" s="232">
        <f t="shared" si="1"/>
        <v>61016</v>
      </c>
      <c r="C15" s="222">
        <v>0</v>
      </c>
      <c r="D15" s="222">
        <f t="shared" si="2"/>
        <v>61016</v>
      </c>
      <c r="E15" s="222">
        <f t="shared" si="3"/>
        <v>61016</v>
      </c>
      <c r="F15" s="222">
        <v>0</v>
      </c>
      <c r="G15" s="222">
        <v>19800</v>
      </c>
      <c r="H15" s="222">
        <v>0</v>
      </c>
      <c r="I15" s="222">
        <v>6826</v>
      </c>
      <c r="J15" s="222">
        <v>0</v>
      </c>
      <c r="K15" s="222">
        <v>0</v>
      </c>
      <c r="L15" s="222">
        <v>0</v>
      </c>
      <c r="M15" s="222">
        <v>0</v>
      </c>
      <c r="N15" s="222">
        <v>27500</v>
      </c>
      <c r="O15" s="222">
        <v>0</v>
      </c>
      <c r="P15" s="222">
        <v>0</v>
      </c>
      <c r="Q15" s="224">
        <v>6890</v>
      </c>
      <c r="R15" s="95" t="s">
        <v>990</v>
      </c>
    </row>
    <row r="16" spans="1:18" s="51" customFormat="1" ht="22.5" customHeight="1">
      <c r="A16" s="94" t="s">
        <v>52</v>
      </c>
      <c r="B16" s="232">
        <f t="shared" si="1"/>
        <v>48901</v>
      </c>
      <c r="C16" s="222">
        <v>0</v>
      </c>
      <c r="D16" s="222">
        <f t="shared" si="2"/>
        <v>48901</v>
      </c>
      <c r="E16" s="222">
        <f t="shared" si="3"/>
        <v>48901</v>
      </c>
      <c r="F16" s="222">
        <v>0</v>
      </c>
      <c r="G16" s="222">
        <v>27829</v>
      </c>
      <c r="H16" s="222">
        <v>0</v>
      </c>
      <c r="I16" s="222">
        <v>5122</v>
      </c>
      <c r="J16" s="222">
        <v>0</v>
      </c>
      <c r="K16" s="222">
        <v>0</v>
      </c>
      <c r="L16" s="222">
        <v>0</v>
      </c>
      <c r="M16" s="222">
        <v>0</v>
      </c>
      <c r="N16" s="222">
        <v>13350</v>
      </c>
      <c r="O16" s="222">
        <v>0</v>
      </c>
      <c r="P16" s="222">
        <v>0</v>
      </c>
      <c r="Q16" s="224">
        <v>2600</v>
      </c>
      <c r="R16" s="95" t="s">
        <v>992</v>
      </c>
    </row>
    <row r="17" spans="1:18" s="51" customFormat="1" ht="22.5" customHeight="1">
      <c r="A17" s="94" t="s">
        <v>53</v>
      </c>
      <c r="B17" s="232">
        <f t="shared" si="1"/>
        <v>61347</v>
      </c>
      <c r="C17" s="222">
        <v>0</v>
      </c>
      <c r="D17" s="222">
        <f t="shared" si="2"/>
        <v>61347</v>
      </c>
      <c r="E17" s="222">
        <f t="shared" si="3"/>
        <v>61347</v>
      </c>
      <c r="F17" s="222">
        <v>0</v>
      </c>
      <c r="G17" s="222">
        <v>24605</v>
      </c>
      <c r="H17" s="222">
        <v>0</v>
      </c>
      <c r="I17" s="222">
        <v>6699</v>
      </c>
      <c r="J17" s="222">
        <v>0</v>
      </c>
      <c r="K17" s="222">
        <v>0</v>
      </c>
      <c r="L17" s="222">
        <v>0</v>
      </c>
      <c r="M17" s="222">
        <v>0</v>
      </c>
      <c r="N17" s="222">
        <v>22550</v>
      </c>
      <c r="O17" s="222">
        <v>0</v>
      </c>
      <c r="P17" s="222">
        <v>0</v>
      </c>
      <c r="Q17" s="224">
        <v>7493</v>
      </c>
      <c r="R17" s="95" t="s">
        <v>994</v>
      </c>
    </row>
    <row r="18" spans="1:18" s="51" customFormat="1" ht="22.5" customHeight="1">
      <c r="A18" s="94" t="s">
        <v>54</v>
      </c>
      <c r="B18" s="232">
        <f t="shared" si="1"/>
        <v>51926</v>
      </c>
      <c r="C18" s="222">
        <v>0</v>
      </c>
      <c r="D18" s="222">
        <f t="shared" si="2"/>
        <v>51926</v>
      </c>
      <c r="E18" s="222">
        <f t="shared" si="3"/>
        <v>51926</v>
      </c>
      <c r="F18" s="222">
        <v>0</v>
      </c>
      <c r="G18" s="222">
        <v>25196</v>
      </c>
      <c r="H18" s="222">
        <v>0</v>
      </c>
      <c r="I18" s="222">
        <v>6830</v>
      </c>
      <c r="J18" s="222">
        <v>0</v>
      </c>
      <c r="K18" s="222">
        <v>0</v>
      </c>
      <c r="L18" s="222">
        <v>0</v>
      </c>
      <c r="M18" s="222">
        <v>0</v>
      </c>
      <c r="N18" s="222">
        <v>16900</v>
      </c>
      <c r="O18" s="222">
        <v>0</v>
      </c>
      <c r="P18" s="222">
        <v>0</v>
      </c>
      <c r="Q18" s="224">
        <v>3000</v>
      </c>
      <c r="R18" s="95" t="s">
        <v>996</v>
      </c>
    </row>
    <row r="19" spans="1:18" s="51" customFormat="1" ht="22.5" customHeight="1">
      <c r="A19" s="94" t="s">
        <v>55</v>
      </c>
      <c r="B19" s="232">
        <f t="shared" si="1"/>
        <v>58067</v>
      </c>
      <c r="C19" s="222">
        <v>0</v>
      </c>
      <c r="D19" s="222">
        <f t="shared" si="2"/>
        <v>58067</v>
      </c>
      <c r="E19" s="222">
        <f t="shared" si="3"/>
        <v>58067</v>
      </c>
      <c r="F19" s="222">
        <v>0</v>
      </c>
      <c r="G19" s="222">
        <v>30806</v>
      </c>
      <c r="H19" s="222">
        <v>0</v>
      </c>
      <c r="I19" s="222">
        <v>11061</v>
      </c>
      <c r="J19" s="222">
        <v>0</v>
      </c>
      <c r="K19" s="222">
        <v>0</v>
      </c>
      <c r="L19" s="222">
        <v>0</v>
      </c>
      <c r="M19" s="222">
        <v>0</v>
      </c>
      <c r="N19" s="222">
        <v>14400</v>
      </c>
      <c r="O19" s="222">
        <v>0</v>
      </c>
      <c r="P19" s="222">
        <v>0</v>
      </c>
      <c r="Q19" s="224">
        <v>1800</v>
      </c>
      <c r="R19" s="95" t="s">
        <v>998</v>
      </c>
    </row>
    <row r="20" spans="1:18" s="51" customFormat="1" ht="22.5" customHeight="1">
      <c r="A20" s="94" t="s">
        <v>56</v>
      </c>
      <c r="B20" s="232">
        <f t="shared" si="1"/>
        <v>55772</v>
      </c>
      <c r="C20" s="222">
        <v>0</v>
      </c>
      <c r="D20" s="222">
        <f t="shared" si="2"/>
        <v>55772</v>
      </c>
      <c r="E20" s="222">
        <f t="shared" si="3"/>
        <v>55772</v>
      </c>
      <c r="F20" s="222">
        <v>0</v>
      </c>
      <c r="G20" s="222">
        <v>25200</v>
      </c>
      <c r="H20" s="222">
        <v>0</v>
      </c>
      <c r="I20" s="222">
        <v>11956</v>
      </c>
      <c r="J20" s="222">
        <v>0</v>
      </c>
      <c r="K20" s="222">
        <v>0</v>
      </c>
      <c r="L20" s="222">
        <v>0</v>
      </c>
      <c r="M20" s="222">
        <v>0</v>
      </c>
      <c r="N20" s="222">
        <v>11100</v>
      </c>
      <c r="O20" s="222">
        <v>0</v>
      </c>
      <c r="P20" s="222">
        <v>0</v>
      </c>
      <c r="Q20" s="224">
        <v>7516</v>
      </c>
      <c r="R20" s="95" t="s">
        <v>1000</v>
      </c>
    </row>
    <row r="21" spans="1:18" s="51" customFormat="1" ht="22.5" customHeight="1">
      <c r="A21" s="94" t="s">
        <v>57</v>
      </c>
      <c r="B21" s="232">
        <f t="shared" si="1"/>
        <v>54463</v>
      </c>
      <c r="C21" s="222">
        <v>0</v>
      </c>
      <c r="D21" s="222">
        <f t="shared" si="2"/>
        <v>54463</v>
      </c>
      <c r="E21" s="222">
        <f t="shared" si="3"/>
        <v>54463</v>
      </c>
      <c r="F21" s="222">
        <v>0</v>
      </c>
      <c r="G21" s="222">
        <v>19324</v>
      </c>
      <c r="H21" s="222">
        <v>0</v>
      </c>
      <c r="I21" s="222">
        <v>10153</v>
      </c>
      <c r="J21" s="222">
        <v>0</v>
      </c>
      <c r="K21" s="222">
        <v>0</v>
      </c>
      <c r="L21" s="222">
        <v>0</v>
      </c>
      <c r="M21" s="222">
        <v>0</v>
      </c>
      <c r="N21" s="222">
        <v>20150</v>
      </c>
      <c r="O21" s="222">
        <v>0</v>
      </c>
      <c r="P21" s="222">
        <v>0</v>
      </c>
      <c r="Q21" s="224">
        <v>4836</v>
      </c>
      <c r="R21" s="95" t="s">
        <v>1002</v>
      </c>
    </row>
    <row r="22" spans="1:18" s="51" customFormat="1" ht="22.5" customHeight="1">
      <c r="A22" s="179" t="s">
        <v>58</v>
      </c>
      <c r="B22" s="233">
        <f t="shared" si="1"/>
        <v>64666</v>
      </c>
      <c r="C22" s="226">
        <v>0</v>
      </c>
      <c r="D22" s="226">
        <f t="shared" si="2"/>
        <v>64666</v>
      </c>
      <c r="E22" s="226">
        <f t="shared" si="3"/>
        <v>64666</v>
      </c>
      <c r="F22" s="226">
        <v>0</v>
      </c>
      <c r="G22" s="226">
        <v>27817</v>
      </c>
      <c r="H22" s="226">
        <v>0</v>
      </c>
      <c r="I22" s="226">
        <v>13577</v>
      </c>
      <c r="J22" s="226">
        <v>0</v>
      </c>
      <c r="K22" s="226">
        <v>0</v>
      </c>
      <c r="L22" s="226">
        <v>0</v>
      </c>
      <c r="M22" s="226">
        <v>0</v>
      </c>
      <c r="N22" s="226">
        <v>14400</v>
      </c>
      <c r="O22" s="226">
        <v>0</v>
      </c>
      <c r="P22" s="226">
        <v>0</v>
      </c>
      <c r="Q22" s="228">
        <v>8872</v>
      </c>
      <c r="R22" s="180" t="s">
        <v>1004</v>
      </c>
    </row>
    <row r="23" spans="1:19" s="147" customFormat="1" ht="17.25" customHeight="1">
      <c r="A23" s="833" t="s">
        <v>611</v>
      </c>
      <c r="E23" s="834"/>
      <c r="G23" s="834" t="s">
        <v>1076</v>
      </c>
      <c r="H23" s="834" t="s">
        <v>1076</v>
      </c>
      <c r="L23" s="835"/>
      <c r="M23" s="832" t="s">
        <v>615</v>
      </c>
      <c r="N23" s="835"/>
      <c r="O23" s="835"/>
      <c r="P23" s="832"/>
      <c r="Q23" s="832"/>
      <c r="R23" s="832"/>
      <c r="S23" s="832"/>
    </row>
    <row r="24" spans="1:18" s="51" customFormat="1" ht="19.5" customHeight="1">
      <c r="A24" s="1170" t="s">
        <v>602</v>
      </c>
      <c r="B24" s="1221"/>
      <c r="C24" s="1221"/>
      <c r="D24" s="1221"/>
      <c r="N24" s="1206"/>
      <c r="O24" s="1206"/>
      <c r="P24" s="1206"/>
      <c r="Q24" s="1206"/>
      <c r="R24" s="1206"/>
    </row>
    <row r="25" spans="1:18" ht="13.5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</row>
    <row r="26" spans="1:18" ht="13.5">
      <c r="A26" s="485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</row>
    <row r="27" spans="1:18" ht="13.5">
      <c r="A27" s="485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</row>
    <row r="28" spans="1:18" ht="13.5">
      <c r="A28" s="485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</row>
    <row r="29" spans="1:18" ht="13.5">
      <c r="A29" s="485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1:18" ht="13.5">
      <c r="A30" s="485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1:18" ht="13.5">
      <c r="A31" s="485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</row>
    <row r="32" spans="1:18" ht="13.5">
      <c r="A32" s="485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</row>
    <row r="33" s="485" customFormat="1" ht="13.5"/>
    <row r="34" s="485" customFormat="1" ht="13.5"/>
    <row r="35" s="485" customFormat="1" ht="13.5"/>
    <row r="36" s="485" customFormat="1" ht="13.5"/>
    <row r="37" s="485" customFormat="1" ht="13.5"/>
    <row r="38" s="485" customFormat="1" ht="13.5"/>
    <row r="39" s="485" customFormat="1" ht="13.5"/>
    <row r="40" s="485" customFormat="1" ht="13.5"/>
    <row r="41" s="485" customFormat="1" ht="13.5"/>
    <row r="42" s="485" customFormat="1" ht="13.5"/>
    <row r="43" s="485" customFormat="1" ht="13.5"/>
    <row r="44" s="485" customFormat="1" ht="13.5"/>
    <row r="45" s="485" customFormat="1" ht="13.5"/>
    <row r="46" s="485" customFormat="1" ht="13.5"/>
    <row r="47" s="485" customFormat="1" ht="13.5"/>
    <row r="48" s="485" customFormat="1" ht="13.5"/>
    <row r="49" s="485" customFormat="1" ht="13.5"/>
    <row r="50" s="485" customFormat="1" ht="13.5"/>
    <row r="51" s="485" customFormat="1" ht="13.5"/>
    <row r="52" s="485" customFormat="1" ht="13.5"/>
    <row r="53" s="485" customFormat="1" ht="13.5"/>
    <row r="54" s="485" customFormat="1" ht="13.5"/>
    <row r="55" s="485" customFormat="1" ht="13.5"/>
    <row r="56" s="485" customFormat="1" ht="13.5"/>
    <row r="57" s="485" customFormat="1" ht="13.5"/>
    <row r="58" s="485" customFormat="1" ht="13.5"/>
    <row r="59" s="485" customFormat="1" ht="13.5"/>
    <row r="60" s="485" customFormat="1" ht="13.5"/>
    <row r="61" s="485" customFormat="1" ht="13.5"/>
    <row r="62" s="485" customFormat="1" ht="13.5"/>
    <row r="63" s="485" customFormat="1" ht="13.5"/>
    <row r="64" s="485" customFormat="1" ht="13.5"/>
    <row r="65" s="485" customFormat="1" ht="13.5"/>
    <row r="66" s="485" customFormat="1" ht="13.5"/>
    <row r="67" s="485" customFormat="1" ht="13.5"/>
    <row r="68" s="485" customFormat="1" ht="13.5"/>
    <row r="69" s="485" customFormat="1" ht="13.5"/>
    <row r="70" s="485" customFormat="1" ht="13.5"/>
    <row r="71" s="485" customFormat="1" ht="13.5"/>
  </sheetData>
  <sheetProtection/>
  <mergeCells count="5">
    <mergeCell ref="A1:R1"/>
    <mergeCell ref="Q2:R2"/>
    <mergeCell ref="E3:Q3"/>
    <mergeCell ref="A24:D24"/>
    <mergeCell ref="N24:R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S11"/>
  <sheetViews>
    <sheetView zoomScalePageLayoutView="0" workbookViewId="0" topLeftCell="A1">
      <selection activeCell="G18" sqref="G18"/>
    </sheetView>
  </sheetViews>
  <sheetFormatPr defaultColWidth="8.88671875" defaultRowHeight="13.5"/>
  <cols>
    <col min="1" max="1" width="8.88671875" style="489" customWidth="1"/>
    <col min="2" max="2" width="6.99609375" style="485" customWidth="1"/>
    <col min="3" max="3" width="7.77734375" style="485" customWidth="1"/>
    <col min="4" max="4" width="8.5546875" style="485" customWidth="1"/>
    <col min="5" max="6" width="6.5546875" style="485" customWidth="1"/>
    <col min="7" max="11" width="8.5546875" style="485" customWidth="1"/>
    <col min="12" max="12" width="7.3359375" style="485" customWidth="1"/>
    <col min="13" max="13" width="6.6640625" style="485" customWidth="1"/>
    <col min="14" max="14" width="9.4453125" style="485" customWidth="1"/>
    <col min="15" max="16384" width="8.88671875" style="485" customWidth="1"/>
  </cols>
  <sheetData>
    <row r="1" spans="1:14" s="789" customFormat="1" ht="38.25" customHeight="1">
      <c r="A1" s="1064" t="s">
        <v>618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</row>
    <row r="2" spans="1:14" ht="13.5">
      <c r="A2" s="1228" t="s">
        <v>1325</v>
      </c>
      <c r="B2" s="1228"/>
      <c r="N2" s="998" t="s">
        <v>1326</v>
      </c>
    </row>
    <row r="3" spans="1:14" ht="19.5" customHeight="1">
      <c r="A3" s="1223" t="s">
        <v>365</v>
      </c>
      <c r="B3" s="999" t="s">
        <v>1459</v>
      </c>
      <c r="C3" s="1000" t="s">
        <v>1461</v>
      </c>
      <c r="D3" s="1000" t="s">
        <v>1462</v>
      </c>
      <c r="E3" s="1000" t="s">
        <v>1463</v>
      </c>
      <c r="F3" s="1000" t="s">
        <v>1466</v>
      </c>
      <c r="G3" s="1000" t="s">
        <v>1467</v>
      </c>
      <c r="H3" s="1000" t="s">
        <v>1469</v>
      </c>
      <c r="I3" s="1000" t="s">
        <v>1472</v>
      </c>
      <c r="J3" s="1000" t="s">
        <v>1474</v>
      </c>
      <c r="K3" s="1000" t="s">
        <v>1476</v>
      </c>
      <c r="L3" s="1000" t="s">
        <v>1479</v>
      </c>
      <c r="M3" s="1001" t="s">
        <v>1482</v>
      </c>
      <c r="N3" s="1207" t="s">
        <v>1327</v>
      </c>
    </row>
    <row r="4" spans="1:14" ht="19.5" customHeight="1">
      <c r="A4" s="1224"/>
      <c r="B4" s="1226" t="s">
        <v>1460</v>
      </c>
      <c r="C4" s="1002" t="s">
        <v>1328</v>
      </c>
      <c r="D4" s="1002" t="s">
        <v>1329</v>
      </c>
      <c r="E4" s="1002" t="s">
        <v>1464</v>
      </c>
      <c r="F4" s="1002" t="s">
        <v>1330</v>
      </c>
      <c r="G4" s="1002" t="s">
        <v>1468</v>
      </c>
      <c r="H4" s="1002" t="s">
        <v>1470</v>
      </c>
      <c r="I4" s="1002" t="s">
        <v>1473</v>
      </c>
      <c r="J4" s="1002" t="s">
        <v>1475</v>
      </c>
      <c r="K4" s="1002" t="s">
        <v>1477</v>
      </c>
      <c r="L4" s="1002" t="s">
        <v>1480</v>
      </c>
      <c r="M4" s="1003" t="s">
        <v>1483</v>
      </c>
      <c r="N4" s="1208"/>
    </row>
    <row r="5" spans="1:14" ht="40.5" customHeight="1">
      <c r="A5" s="1225"/>
      <c r="B5" s="1227"/>
      <c r="C5" s="1004" t="s">
        <v>1331</v>
      </c>
      <c r="D5" s="1004" t="s">
        <v>1332</v>
      </c>
      <c r="E5" s="1005" t="s">
        <v>1465</v>
      </c>
      <c r="F5" s="1004" t="s">
        <v>1333</v>
      </c>
      <c r="G5" s="1005" t="s">
        <v>1465</v>
      </c>
      <c r="H5" s="1005" t="s">
        <v>1471</v>
      </c>
      <c r="I5" s="1005" t="s">
        <v>1465</v>
      </c>
      <c r="J5" s="1005" t="s">
        <v>1471</v>
      </c>
      <c r="K5" s="1005" t="s">
        <v>1478</v>
      </c>
      <c r="L5" s="1005" t="s">
        <v>1481</v>
      </c>
      <c r="M5" s="1006" t="s">
        <v>1481</v>
      </c>
      <c r="N5" s="1209"/>
    </row>
    <row r="6" spans="1:14" s="387" customFormat="1" ht="45.75" customHeight="1">
      <c r="A6" s="582" t="s">
        <v>362</v>
      </c>
      <c r="B6" s="1007">
        <f>SUM(C6:M6)</f>
        <v>104</v>
      </c>
      <c r="C6" s="1008">
        <v>3</v>
      </c>
      <c r="D6" s="1008">
        <v>74</v>
      </c>
      <c r="E6" s="1008">
        <v>13</v>
      </c>
      <c r="F6" s="1008" t="s">
        <v>1077</v>
      </c>
      <c r="G6" s="1009" t="s">
        <v>1077</v>
      </c>
      <c r="H6" s="1009">
        <v>2</v>
      </c>
      <c r="I6" s="1008">
        <v>3</v>
      </c>
      <c r="J6" s="1008" t="s">
        <v>1077</v>
      </c>
      <c r="K6" s="1009">
        <v>3</v>
      </c>
      <c r="L6" s="1008">
        <v>6</v>
      </c>
      <c r="M6" s="1008" t="s">
        <v>1077</v>
      </c>
      <c r="N6" s="1010" t="s">
        <v>160</v>
      </c>
    </row>
    <row r="7" spans="1:14" s="387" customFormat="1" ht="45.75" customHeight="1">
      <c r="A7" s="582" t="s">
        <v>363</v>
      </c>
      <c r="B7" s="1007">
        <f>SUM(C7:M7)</f>
        <v>103</v>
      </c>
      <c r="C7" s="1009">
        <v>3</v>
      </c>
      <c r="D7" s="1007">
        <v>72</v>
      </c>
      <c r="E7" s="1007">
        <v>13</v>
      </c>
      <c r="F7" s="1007" t="s">
        <v>1077</v>
      </c>
      <c r="G7" s="1009" t="s">
        <v>118</v>
      </c>
      <c r="H7" s="1009">
        <v>2</v>
      </c>
      <c r="I7" s="1007">
        <v>4</v>
      </c>
      <c r="J7" s="1007" t="s">
        <v>1077</v>
      </c>
      <c r="K7" s="1009">
        <v>3</v>
      </c>
      <c r="L7" s="1007">
        <v>6</v>
      </c>
      <c r="M7" s="1007" t="s">
        <v>118</v>
      </c>
      <c r="N7" s="1010" t="s">
        <v>161</v>
      </c>
    </row>
    <row r="8" spans="1:14" s="387" customFormat="1" ht="45.75" customHeight="1">
      <c r="A8" s="582" t="s">
        <v>364</v>
      </c>
      <c r="B8" s="1007">
        <v>107</v>
      </c>
      <c r="C8" s="1009">
        <v>3</v>
      </c>
      <c r="D8" s="1007">
        <v>73</v>
      </c>
      <c r="E8" s="1007">
        <v>14</v>
      </c>
      <c r="F8" s="1007">
        <v>2</v>
      </c>
      <c r="G8" s="1009" t="s">
        <v>1077</v>
      </c>
      <c r="H8" s="1009" t="s">
        <v>1077</v>
      </c>
      <c r="I8" s="1007">
        <v>2</v>
      </c>
      <c r="J8" s="1007">
        <v>4</v>
      </c>
      <c r="K8" s="1009" t="s">
        <v>1077</v>
      </c>
      <c r="L8" s="1007">
        <v>3</v>
      </c>
      <c r="M8" s="1007">
        <v>6</v>
      </c>
      <c r="N8" s="1010" t="s">
        <v>162</v>
      </c>
    </row>
    <row r="9" spans="1:14" s="387" customFormat="1" ht="45.75" customHeight="1">
      <c r="A9" s="582" t="s">
        <v>164</v>
      </c>
      <c r="B9" s="1007">
        <v>108</v>
      </c>
      <c r="C9" s="1009">
        <v>3</v>
      </c>
      <c r="D9" s="1007">
        <v>75</v>
      </c>
      <c r="E9" s="1007">
        <v>15</v>
      </c>
      <c r="F9" s="1007">
        <v>0</v>
      </c>
      <c r="G9" s="1009">
        <v>0</v>
      </c>
      <c r="H9" s="1009">
        <v>2</v>
      </c>
      <c r="I9" s="1007">
        <v>4</v>
      </c>
      <c r="J9" s="1007">
        <v>0</v>
      </c>
      <c r="K9" s="1009">
        <v>3</v>
      </c>
      <c r="L9" s="1007">
        <v>6</v>
      </c>
      <c r="M9" s="1007">
        <v>0</v>
      </c>
      <c r="N9" s="1010" t="s">
        <v>164</v>
      </c>
    </row>
    <row r="10" spans="1:14" s="1017" customFormat="1" ht="45.75" customHeight="1">
      <c r="A10" s="1011" t="s">
        <v>165</v>
      </c>
      <c r="B10" s="1012">
        <f>SUM(C10:M10)</f>
        <v>111</v>
      </c>
      <c r="C10" s="1013">
        <v>3</v>
      </c>
      <c r="D10" s="1014">
        <v>74</v>
      </c>
      <c r="E10" s="1014">
        <v>16</v>
      </c>
      <c r="F10" s="1013">
        <v>0</v>
      </c>
      <c r="G10" s="1013">
        <v>0</v>
      </c>
      <c r="H10" s="1013">
        <v>4</v>
      </c>
      <c r="I10" s="1014">
        <v>4</v>
      </c>
      <c r="J10" s="1013">
        <v>0</v>
      </c>
      <c r="K10" s="1013">
        <v>3</v>
      </c>
      <c r="L10" s="1014">
        <v>7</v>
      </c>
      <c r="M10" s="1015">
        <v>0</v>
      </c>
      <c r="N10" s="1016" t="s">
        <v>165</v>
      </c>
    </row>
    <row r="11" spans="1:19" s="147" customFormat="1" ht="16.5" customHeight="1">
      <c r="A11" s="147" t="s">
        <v>366</v>
      </c>
      <c r="H11" s="147" t="s">
        <v>1406</v>
      </c>
      <c r="N11" s="1018"/>
      <c r="O11" s="1018"/>
      <c r="P11" s="1018"/>
      <c r="Q11" s="1018"/>
      <c r="R11" s="1018"/>
      <c r="S11" s="1018"/>
    </row>
  </sheetData>
  <sheetProtection/>
  <mergeCells count="5">
    <mergeCell ref="A1:N1"/>
    <mergeCell ref="A3:A5"/>
    <mergeCell ref="B4:B5"/>
    <mergeCell ref="A2:B2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Z23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10.77734375" style="14" customWidth="1"/>
    <col min="2" max="3" width="9.88671875" style="14" customWidth="1"/>
    <col min="4" max="4" width="8.10546875" style="14" bestFit="1" customWidth="1"/>
    <col min="5" max="6" width="10.77734375" style="14" customWidth="1"/>
    <col min="7" max="7" width="11.10546875" style="14" customWidth="1"/>
    <col min="8" max="8" width="9.88671875" style="14" customWidth="1"/>
    <col min="9" max="9" width="11.77734375" style="14" customWidth="1"/>
    <col min="10" max="10" width="10.4453125" style="14" customWidth="1"/>
    <col min="11" max="11" width="8.88671875" style="14" customWidth="1"/>
    <col min="12" max="12" width="9.88671875" style="14" customWidth="1"/>
    <col min="13" max="13" width="9.77734375" style="14" customWidth="1"/>
    <col min="14" max="15" width="8.88671875" style="14" customWidth="1"/>
    <col min="16" max="16" width="10.88671875" style="14" customWidth="1"/>
    <col min="17" max="20" width="9.88671875" style="14" customWidth="1"/>
    <col min="21" max="21" width="9.99609375" style="14" customWidth="1"/>
    <col min="22" max="22" width="10.3359375" style="14" customWidth="1"/>
    <col min="23" max="23" width="9.5546875" style="14" customWidth="1"/>
    <col min="24" max="25" width="9.88671875" style="14" customWidth="1"/>
    <col min="26" max="26" width="8.5546875" style="14" customWidth="1"/>
    <col min="27" max="27" width="10.77734375" style="14" bestFit="1" customWidth="1"/>
    <col min="28" max="16384" width="8.88671875" style="14" customWidth="1"/>
  </cols>
  <sheetData>
    <row r="1" spans="1:17" ht="35.25" customHeight="1">
      <c r="A1" s="1163" t="s">
        <v>1147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72"/>
    </row>
    <row r="2" spans="1:17" ht="18" customHeight="1">
      <c r="A2" s="14" t="s">
        <v>1148</v>
      </c>
      <c r="P2" s="1240" t="s">
        <v>1149</v>
      </c>
      <c r="Q2" s="1240"/>
    </row>
    <row r="3" spans="1:16" ht="22.5" customHeight="1">
      <c r="A3" s="15"/>
      <c r="B3" s="31" t="s">
        <v>1150</v>
      </c>
      <c r="C3" s="32"/>
      <c r="D3" s="32"/>
      <c r="E3" s="33"/>
      <c r="F3" s="1241" t="s">
        <v>1151</v>
      </c>
      <c r="G3" s="1242"/>
      <c r="H3" s="1242"/>
      <c r="I3" s="1243"/>
      <c r="J3" s="1244" t="s">
        <v>1152</v>
      </c>
      <c r="K3" s="1245"/>
      <c r="L3" s="1245"/>
      <c r="M3" s="1245"/>
      <c r="N3" s="1245"/>
      <c r="O3" s="1245"/>
      <c r="P3" s="1246" t="s">
        <v>899</v>
      </c>
    </row>
    <row r="4" spans="1:16" ht="21.75" customHeight="1">
      <c r="A4" s="47" t="s">
        <v>915</v>
      </c>
      <c r="B4" s="34" t="s">
        <v>1153</v>
      </c>
      <c r="C4" s="34" t="s">
        <v>1154</v>
      </c>
      <c r="D4" s="34" t="s">
        <v>1155</v>
      </c>
      <c r="E4" s="1248" t="s">
        <v>1156</v>
      </c>
      <c r="F4" s="1229" t="s">
        <v>119</v>
      </c>
      <c r="G4" s="1230"/>
      <c r="H4" s="1231"/>
      <c r="I4" s="1232" t="s">
        <v>120</v>
      </c>
      <c r="J4" s="34" t="s">
        <v>1157</v>
      </c>
      <c r="K4" s="73" t="s">
        <v>1158</v>
      </c>
      <c r="L4" s="34" t="s">
        <v>1159</v>
      </c>
      <c r="M4" s="34" t="s">
        <v>1160</v>
      </c>
      <c r="N4" s="34" t="s">
        <v>1161</v>
      </c>
      <c r="O4" s="70" t="s">
        <v>1162</v>
      </c>
      <c r="P4" s="1247"/>
    </row>
    <row r="5" spans="1:16" ht="21.75" customHeight="1">
      <c r="A5" s="16"/>
      <c r="B5" s="22"/>
      <c r="C5" s="22"/>
      <c r="D5" s="22"/>
      <c r="E5" s="1249"/>
      <c r="F5" s="35"/>
      <c r="G5" s="18"/>
      <c r="H5" s="18"/>
      <c r="I5" s="1233"/>
      <c r="J5" s="22" t="s">
        <v>1488</v>
      </c>
      <c r="K5" s="235"/>
      <c r="L5" s="57" t="s">
        <v>1163</v>
      </c>
      <c r="M5" s="22"/>
      <c r="N5" s="22"/>
      <c r="O5" s="74" t="s">
        <v>1164</v>
      </c>
      <c r="P5" s="29"/>
    </row>
    <row r="6" spans="1:16" ht="21.75" customHeight="1">
      <c r="A6" s="47" t="s">
        <v>1377</v>
      </c>
      <c r="B6" s="22"/>
      <c r="C6" s="22"/>
      <c r="D6" s="22"/>
      <c r="E6" s="1249"/>
      <c r="F6" s="34" t="s">
        <v>1165</v>
      </c>
      <c r="G6" s="34" t="s">
        <v>1166</v>
      </c>
      <c r="H6" s="34" t="s">
        <v>1167</v>
      </c>
      <c r="I6" s="1233"/>
      <c r="J6" s="22" t="s">
        <v>1168</v>
      </c>
      <c r="K6" s="235"/>
      <c r="L6" s="22" t="s">
        <v>1169</v>
      </c>
      <c r="M6" s="22" t="s">
        <v>1085</v>
      </c>
      <c r="N6" s="22" t="s">
        <v>1170</v>
      </c>
      <c r="O6" s="21" t="s">
        <v>1171</v>
      </c>
      <c r="P6" s="29" t="s">
        <v>976</v>
      </c>
    </row>
    <row r="7" spans="1:16" ht="38.25">
      <c r="A7" s="18"/>
      <c r="B7" s="17" t="s">
        <v>1172</v>
      </c>
      <c r="C7" s="17" t="s">
        <v>1173</v>
      </c>
      <c r="D7" s="17" t="s">
        <v>1174</v>
      </c>
      <c r="E7" s="1250"/>
      <c r="F7" s="75" t="s">
        <v>1175</v>
      </c>
      <c r="G7" s="236" t="s">
        <v>1146</v>
      </c>
      <c r="H7" s="75" t="s">
        <v>1176</v>
      </c>
      <c r="I7" s="1234"/>
      <c r="J7" s="17" t="s">
        <v>1177</v>
      </c>
      <c r="K7" s="52" t="s">
        <v>1178</v>
      </c>
      <c r="L7" s="36" t="s">
        <v>1179</v>
      </c>
      <c r="M7" s="17" t="s">
        <v>1180</v>
      </c>
      <c r="N7" s="17" t="s">
        <v>1181</v>
      </c>
      <c r="O7" s="52" t="s">
        <v>1182</v>
      </c>
      <c r="P7" s="30"/>
    </row>
    <row r="8" spans="1:16" ht="23.25" customHeight="1">
      <c r="A8" s="91" t="s">
        <v>164</v>
      </c>
      <c r="B8" s="841">
        <v>106</v>
      </c>
      <c r="C8" s="841">
        <v>9</v>
      </c>
      <c r="D8" s="841">
        <v>463</v>
      </c>
      <c r="E8" s="841">
        <v>80</v>
      </c>
      <c r="F8" s="841">
        <v>7</v>
      </c>
      <c r="G8" s="842">
        <v>35</v>
      </c>
      <c r="H8" s="842">
        <v>1</v>
      </c>
      <c r="I8" s="841">
        <v>26</v>
      </c>
      <c r="J8" s="841">
        <v>15</v>
      </c>
      <c r="K8" s="843">
        <v>0</v>
      </c>
      <c r="L8" s="843">
        <v>0</v>
      </c>
      <c r="M8" s="841">
        <v>3</v>
      </c>
      <c r="N8" s="843">
        <v>1</v>
      </c>
      <c r="O8" s="841">
        <v>27</v>
      </c>
      <c r="P8" s="837" t="s">
        <v>164</v>
      </c>
    </row>
    <row r="9" spans="1:16" s="49" customFormat="1" ht="23.25" customHeight="1">
      <c r="A9" s="836" t="s">
        <v>166</v>
      </c>
      <c r="B9" s="850">
        <v>145</v>
      </c>
      <c r="C9" s="840">
        <v>26</v>
      </c>
      <c r="D9" s="840">
        <v>495</v>
      </c>
      <c r="E9" s="840">
        <v>64</v>
      </c>
      <c r="F9" s="840">
        <v>11</v>
      </c>
      <c r="G9" s="851">
        <v>37</v>
      </c>
      <c r="H9" s="851">
        <v>6</v>
      </c>
      <c r="I9" s="840">
        <v>27</v>
      </c>
      <c r="J9" s="840">
        <v>17</v>
      </c>
      <c r="K9" s="840">
        <v>0</v>
      </c>
      <c r="L9" s="840">
        <v>0</v>
      </c>
      <c r="M9" s="840">
        <v>3</v>
      </c>
      <c r="N9" s="840">
        <v>1</v>
      </c>
      <c r="O9" s="852">
        <v>38</v>
      </c>
      <c r="P9" s="838" t="s">
        <v>166</v>
      </c>
    </row>
    <row r="10" spans="1:26" ht="11.25" customHeight="1">
      <c r="A10" s="20"/>
      <c r="B10" s="20"/>
      <c r="C10" s="20"/>
      <c r="D10" s="20"/>
      <c r="E10" s="20"/>
      <c r="F10" s="20"/>
      <c r="G10" s="20"/>
      <c r="H10" s="20"/>
      <c r="I10" s="19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3:15" ht="12.75">
      <c r="M11" s="27"/>
      <c r="N11" s="27"/>
      <c r="O11" s="239" t="s">
        <v>1509</v>
      </c>
    </row>
    <row r="12" spans="1:16" ht="39" customHeight="1">
      <c r="A12" s="15"/>
      <c r="B12" s="1235" t="s">
        <v>121</v>
      </c>
      <c r="C12" s="1236"/>
      <c r="D12" s="37" t="s">
        <v>1184</v>
      </c>
      <c r="E12" s="38" t="s">
        <v>122</v>
      </c>
      <c r="F12" s="32"/>
      <c r="G12" s="33"/>
      <c r="H12" s="1235" t="s">
        <v>123</v>
      </c>
      <c r="I12" s="1237"/>
      <c r="J12" s="1237"/>
      <c r="K12" s="1237"/>
      <c r="L12" s="1237"/>
      <c r="M12" s="1237"/>
      <c r="N12" s="1237"/>
      <c r="O12" s="1236"/>
      <c r="P12" s="24"/>
    </row>
    <row r="13" spans="1:16" ht="12.75" customHeight="1">
      <c r="A13" s="47" t="s">
        <v>915</v>
      </c>
      <c r="B13" s="77" t="s">
        <v>1185</v>
      </c>
      <c r="C13" s="77" t="s">
        <v>1186</v>
      </c>
      <c r="D13" s="240" t="s">
        <v>1076</v>
      </c>
      <c r="E13" s="77" t="s">
        <v>1187</v>
      </c>
      <c r="F13" s="77" t="s">
        <v>1188</v>
      </c>
      <c r="G13" s="77" t="s">
        <v>1189</v>
      </c>
      <c r="H13" s="77" t="s">
        <v>1190</v>
      </c>
      <c r="I13" s="77" t="s">
        <v>1191</v>
      </c>
      <c r="J13" s="77" t="s">
        <v>1192</v>
      </c>
      <c r="K13" s="77" t="s">
        <v>1193</v>
      </c>
      <c r="L13" s="77" t="s">
        <v>1192</v>
      </c>
      <c r="M13" s="77" t="s">
        <v>1192</v>
      </c>
      <c r="N13" s="1238" t="s">
        <v>124</v>
      </c>
      <c r="O13" s="79" t="s">
        <v>1194</v>
      </c>
      <c r="P13" s="56" t="s">
        <v>899</v>
      </c>
    </row>
    <row r="14" spans="1:16" ht="12.75">
      <c r="A14" s="16"/>
      <c r="B14" s="78"/>
      <c r="C14" s="78"/>
      <c r="D14" s="78"/>
      <c r="E14" s="80" t="s">
        <v>1185</v>
      </c>
      <c r="F14" s="80" t="s">
        <v>1185</v>
      </c>
      <c r="G14" s="80" t="s">
        <v>1185</v>
      </c>
      <c r="H14" s="80" t="s">
        <v>1195</v>
      </c>
      <c r="I14" s="80" t="s">
        <v>1196</v>
      </c>
      <c r="J14" s="80" t="s">
        <v>1197</v>
      </c>
      <c r="K14" s="80" t="s">
        <v>1198</v>
      </c>
      <c r="L14" s="80" t="s">
        <v>1199</v>
      </c>
      <c r="M14" s="80" t="s">
        <v>1200</v>
      </c>
      <c r="N14" s="1239"/>
      <c r="O14" s="81" t="s">
        <v>1201</v>
      </c>
      <c r="P14" s="56"/>
    </row>
    <row r="15" spans="1:16" ht="12.75">
      <c r="A15" s="47" t="s">
        <v>1377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239"/>
      <c r="O15" s="82"/>
      <c r="P15" s="56" t="s">
        <v>976</v>
      </c>
    </row>
    <row r="16" spans="1:16" ht="70.5" customHeight="1">
      <c r="A16" s="18"/>
      <c r="B16" s="241" t="s">
        <v>1202</v>
      </c>
      <c r="C16" s="241" t="s">
        <v>1203</v>
      </c>
      <c r="D16" s="241" t="s">
        <v>1204</v>
      </c>
      <c r="E16" s="242" t="s">
        <v>1205</v>
      </c>
      <c r="F16" s="242" t="s">
        <v>1206</v>
      </c>
      <c r="G16" s="242" t="s">
        <v>1207</v>
      </c>
      <c r="H16" s="242" t="s">
        <v>1208</v>
      </c>
      <c r="I16" s="242" t="s">
        <v>1209</v>
      </c>
      <c r="J16" s="242" t="s">
        <v>1210</v>
      </c>
      <c r="K16" s="242" t="s">
        <v>1211</v>
      </c>
      <c r="L16" s="242" t="s">
        <v>1212</v>
      </c>
      <c r="M16" s="242" t="s">
        <v>1213</v>
      </c>
      <c r="N16" s="243" t="s">
        <v>1084</v>
      </c>
      <c r="O16" s="76" t="s">
        <v>1214</v>
      </c>
      <c r="P16" s="28"/>
    </row>
    <row r="17" spans="1:16" ht="27.75" customHeight="1">
      <c r="A17" s="91" t="s">
        <v>164</v>
      </c>
      <c r="B17" s="844">
        <v>0</v>
      </c>
      <c r="C17" s="841">
        <v>23</v>
      </c>
      <c r="D17" s="844">
        <v>5</v>
      </c>
      <c r="E17" s="844">
        <v>0</v>
      </c>
      <c r="F17" s="844">
        <v>3</v>
      </c>
      <c r="G17" s="844">
        <v>3</v>
      </c>
      <c r="H17" s="844">
        <v>2</v>
      </c>
      <c r="I17" s="844">
        <v>4</v>
      </c>
      <c r="J17" s="844">
        <v>37</v>
      </c>
      <c r="K17" s="844">
        <v>0</v>
      </c>
      <c r="L17" s="844">
        <v>1</v>
      </c>
      <c r="M17" s="844">
        <v>23</v>
      </c>
      <c r="N17" s="844">
        <v>0</v>
      </c>
      <c r="O17" s="844">
        <v>0</v>
      </c>
      <c r="P17" s="837" t="s">
        <v>164</v>
      </c>
    </row>
    <row r="18" spans="1:16" s="49" customFormat="1" ht="27.75" customHeight="1">
      <c r="A18" s="836" t="s">
        <v>166</v>
      </c>
      <c r="B18" s="850">
        <v>0</v>
      </c>
      <c r="C18" s="840">
        <v>26</v>
      </c>
      <c r="D18" s="840">
        <v>5</v>
      </c>
      <c r="E18" s="840">
        <v>0</v>
      </c>
      <c r="F18" s="840">
        <v>4</v>
      </c>
      <c r="G18" s="840">
        <v>1</v>
      </c>
      <c r="H18" s="840">
        <v>2</v>
      </c>
      <c r="I18" s="840">
        <v>6</v>
      </c>
      <c r="J18" s="840">
        <v>48</v>
      </c>
      <c r="K18" s="840">
        <v>0</v>
      </c>
      <c r="L18" s="840">
        <v>1</v>
      </c>
      <c r="M18" s="840">
        <v>26</v>
      </c>
      <c r="N18" s="840">
        <v>0</v>
      </c>
      <c r="O18" s="852">
        <v>0</v>
      </c>
      <c r="P18" s="838" t="s">
        <v>166</v>
      </c>
    </row>
    <row r="19" spans="1:15" s="23" customFormat="1" ht="17.25" customHeight="1">
      <c r="A19" s="39" t="s">
        <v>1141</v>
      </c>
      <c r="O19" s="60" t="s">
        <v>1404</v>
      </c>
    </row>
    <row r="20" s="69" customFormat="1" ht="17.25" customHeight="1">
      <c r="A20" s="83" t="s">
        <v>1215</v>
      </c>
    </row>
    <row r="21" s="69" customFormat="1" ht="17.25" customHeight="1">
      <c r="A21" s="83" t="s">
        <v>1216</v>
      </c>
    </row>
    <row r="22" s="69" customFormat="1" ht="17.25" customHeight="1">
      <c r="A22" s="83" t="s">
        <v>1217</v>
      </c>
    </row>
    <row r="23" s="23" customFormat="1" ht="17.25" customHeight="1">
      <c r="A23" s="23" t="s">
        <v>1218</v>
      </c>
    </row>
  </sheetData>
  <sheetProtection/>
  <mergeCells count="11">
    <mergeCell ref="E4:E7"/>
    <mergeCell ref="F4:H4"/>
    <mergeCell ref="I4:I7"/>
    <mergeCell ref="B12:C12"/>
    <mergeCell ref="H12:O12"/>
    <mergeCell ref="N13:N15"/>
    <mergeCell ref="A1:P1"/>
    <mergeCell ref="P2:Q2"/>
    <mergeCell ref="F3:I3"/>
    <mergeCell ref="J3:O3"/>
    <mergeCell ref="P3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K11"/>
  <sheetViews>
    <sheetView zoomScalePageLayoutView="0" workbookViewId="0" topLeftCell="A1">
      <selection activeCell="H19" sqref="H19"/>
    </sheetView>
  </sheetViews>
  <sheetFormatPr defaultColWidth="8.88671875" defaultRowHeight="13.5"/>
  <cols>
    <col min="1" max="1" width="8.4453125" style="975" customWidth="1"/>
    <col min="2" max="17" width="6.4453125" style="975" customWidth="1"/>
    <col min="18" max="18" width="11.88671875" style="975" customWidth="1"/>
    <col min="19" max="16384" width="8.88671875" style="975" customWidth="1"/>
  </cols>
  <sheetData>
    <row r="1" spans="1:18" s="969" customFormat="1" ht="39" customHeight="1">
      <c r="A1" s="1080" t="s">
        <v>1536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  <c r="R1" s="1080"/>
    </row>
    <row r="2" spans="1:37" s="971" customFormat="1" ht="24" customHeight="1">
      <c r="A2" s="970" t="s">
        <v>1538</v>
      </c>
      <c r="O2" s="972"/>
      <c r="P2" s="972"/>
      <c r="Q2" s="972" t="s">
        <v>1539</v>
      </c>
      <c r="R2" s="972"/>
      <c r="AK2" s="973"/>
    </row>
    <row r="3" spans="1:18" ht="21.75" customHeight="1">
      <c r="A3" s="1100" t="s">
        <v>903</v>
      </c>
      <c r="B3" s="1086" t="s">
        <v>904</v>
      </c>
      <c r="C3" s="1087"/>
      <c r="D3" s="1087"/>
      <c r="E3" s="1088"/>
      <c r="F3" s="1086" t="s">
        <v>905</v>
      </c>
      <c r="G3" s="1087"/>
      <c r="H3" s="1087"/>
      <c r="I3" s="1087"/>
      <c r="J3" s="1085"/>
      <c r="K3" s="1085"/>
      <c r="L3" s="1085"/>
      <c r="M3" s="1085"/>
      <c r="N3" s="1086" t="s">
        <v>906</v>
      </c>
      <c r="O3" s="1087"/>
      <c r="P3" s="1087"/>
      <c r="Q3" s="1088"/>
      <c r="R3" s="1081" t="s">
        <v>944</v>
      </c>
    </row>
    <row r="4" spans="1:18" ht="13.5" customHeight="1">
      <c r="A4" s="1100"/>
      <c r="B4" s="1089"/>
      <c r="C4" s="1090"/>
      <c r="D4" s="1090"/>
      <c r="E4" s="1091"/>
      <c r="F4" s="1089"/>
      <c r="G4" s="1090"/>
      <c r="H4" s="1090"/>
      <c r="I4" s="1091"/>
      <c r="J4" s="1095" t="s">
        <v>907</v>
      </c>
      <c r="K4" s="1096"/>
      <c r="L4" s="1096"/>
      <c r="M4" s="1081"/>
      <c r="N4" s="1089"/>
      <c r="O4" s="1090"/>
      <c r="P4" s="1090"/>
      <c r="Q4" s="1091"/>
      <c r="R4" s="1082"/>
    </row>
    <row r="5" spans="1:18" ht="13.5" customHeight="1">
      <c r="A5" s="1100"/>
      <c r="B5" s="1089"/>
      <c r="C5" s="1090"/>
      <c r="D5" s="1090"/>
      <c r="E5" s="1091"/>
      <c r="F5" s="1089"/>
      <c r="G5" s="1090"/>
      <c r="H5" s="1090"/>
      <c r="I5" s="1091"/>
      <c r="J5" s="1097"/>
      <c r="K5" s="1097"/>
      <c r="L5" s="1097"/>
      <c r="M5" s="1082"/>
      <c r="N5" s="1089"/>
      <c r="O5" s="1090"/>
      <c r="P5" s="1090"/>
      <c r="Q5" s="1091"/>
      <c r="R5" s="1082"/>
    </row>
    <row r="6" spans="1:18" ht="18" customHeight="1">
      <c r="A6" s="1100"/>
      <c r="B6" s="1092"/>
      <c r="C6" s="1093"/>
      <c r="D6" s="1093"/>
      <c r="E6" s="1094"/>
      <c r="F6" s="1092"/>
      <c r="G6" s="1093"/>
      <c r="H6" s="1093"/>
      <c r="I6" s="1094"/>
      <c r="J6" s="1098"/>
      <c r="K6" s="1098"/>
      <c r="L6" s="1098"/>
      <c r="M6" s="1083"/>
      <c r="N6" s="1092"/>
      <c r="O6" s="1093"/>
      <c r="P6" s="1093"/>
      <c r="Q6" s="1094"/>
      <c r="R6" s="1083"/>
    </row>
    <row r="7" spans="1:18" ht="42" customHeight="1">
      <c r="A7" s="976" t="s">
        <v>164</v>
      </c>
      <c r="B7" s="1105">
        <v>2360</v>
      </c>
      <c r="C7" s="1102"/>
      <c r="D7" s="1102"/>
      <c r="E7" s="1102"/>
      <c r="F7" s="1102" t="s">
        <v>1077</v>
      </c>
      <c r="G7" s="1102"/>
      <c r="H7" s="1102"/>
      <c r="I7" s="1102"/>
      <c r="J7" s="1101" t="s">
        <v>1077</v>
      </c>
      <c r="K7" s="1101"/>
      <c r="L7" s="1101"/>
      <c r="M7" s="1101"/>
      <c r="N7" s="1102" t="s">
        <v>1077</v>
      </c>
      <c r="O7" s="1102"/>
      <c r="P7" s="1102"/>
      <c r="Q7" s="1103"/>
      <c r="R7" s="974" t="s">
        <v>164</v>
      </c>
    </row>
    <row r="8" spans="1:18" s="979" customFormat="1" ht="42" customHeight="1">
      <c r="A8" s="977" t="s">
        <v>165</v>
      </c>
      <c r="B8" s="1104">
        <v>2415</v>
      </c>
      <c r="C8" s="1084"/>
      <c r="D8" s="1084"/>
      <c r="E8" s="1084"/>
      <c r="F8" s="1084" t="s">
        <v>1077</v>
      </c>
      <c r="G8" s="1084"/>
      <c r="H8" s="1084"/>
      <c r="I8" s="1084"/>
      <c r="J8" s="1084" t="s">
        <v>1077</v>
      </c>
      <c r="K8" s="1084"/>
      <c r="L8" s="1084"/>
      <c r="M8" s="1084"/>
      <c r="N8" s="1084" t="s">
        <v>1077</v>
      </c>
      <c r="O8" s="1084"/>
      <c r="P8" s="1084"/>
      <c r="Q8" s="1099"/>
      <c r="R8" s="978" t="s">
        <v>165</v>
      </c>
    </row>
    <row r="9" spans="1:17" s="147" customFormat="1" ht="16.5" customHeight="1">
      <c r="A9" s="147" t="s">
        <v>1530</v>
      </c>
      <c r="B9" s="459"/>
      <c r="C9" s="459"/>
      <c r="D9" s="628"/>
      <c r="E9" s="628"/>
      <c r="F9" s="628"/>
      <c r="G9" s="782"/>
      <c r="I9" s="968"/>
      <c r="J9" s="782"/>
      <c r="K9" s="782" t="s">
        <v>1531</v>
      </c>
      <c r="M9" s="968"/>
      <c r="N9" s="628"/>
      <c r="O9" s="782"/>
      <c r="Q9" s="782"/>
    </row>
    <row r="10" spans="1:11" s="971" customFormat="1" ht="16.5" customHeight="1">
      <c r="A10" s="971" t="s">
        <v>884</v>
      </c>
      <c r="K10" s="980" t="s">
        <v>1537</v>
      </c>
    </row>
    <row r="11" spans="1:19" s="147" customFormat="1" ht="16.5" customHeight="1">
      <c r="A11" s="980" t="s">
        <v>885</v>
      </c>
      <c r="B11" s="980"/>
      <c r="C11" s="980"/>
      <c r="D11" s="980"/>
      <c r="E11" s="980"/>
      <c r="F11" s="980"/>
      <c r="H11" s="980"/>
      <c r="I11" s="980"/>
      <c r="J11" s="980"/>
      <c r="K11" s="980"/>
      <c r="M11" s="980"/>
      <c r="N11" s="980"/>
      <c r="O11" s="980"/>
      <c r="P11" s="980"/>
      <c r="Q11" s="980"/>
      <c r="R11" s="980"/>
      <c r="S11" s="980"/>
    </row>
  </sheetData>
  <sheetProtection/>
  <mergeCells count="16">
    <mergeCell ref="B8:E8"/>
    <mergeCell ref="F8:I8"/>
    <mergeCell ref="B3:E6"/>
    <mergeCell ref="F3:I6"/>
    <mergeCell ref="B7:E7"/>
    <mergeCell ref="F7:I7"/>
    <mergeCell ref="A1:R1"/>
    <mergeCell ref="R3:R6"/>
    <mergeCell ref="J8:M8"/>
    <mergeCell ref="J3:M3"/>
    <mergeCell ref="N3:Q6"/>
    <mergeCell ref="J4:M6"/>
    <mergeCell ref="N8:Q8"/>
    <mergeCell ref="A3:A6"/>
    <mergeCell ref="J7:M7"/>
    <mergeCell ref="N7:Q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showZeros="0" zoomScale="90" zoomScaleNormal="90" zoomScalePageLayoutView="0" workbookViewId="0" topLeftCell="A1">
      <selection activeCell="J11" sqref="J11"/>
    </sheetView>
  </sheetViews>
  <sheetFormatPr defaultColWidth="8.88671875" defaultRowHeight="13.5"/>
  <cols>
    <col min="1" max="1" width="8.77734375" style="14" customWidth="1"/>
    <col min="2" max="2" width="9.10546875" style="14" customWidth="1"/>
    <col min="3" max="3" width="12.4453125" style="14" customWidth="1"/>
    <col min="4" max="4" width="12.4453125" style="14" bestFit="1" customWidth="1"/>
    <col min="5" max="5" width="11.4453125" style="14" customWidth="1"/>
    <col min="6" max="6" width="12.77734375" style="14" customWidth="1"/>
    <col min="7" max="7" width="10.99609375" style="14" bestFit="1" customWidth="1"/>
    <col min="8" max="8" width="10.99609375" style="14" customWidth="1"/>
    <col min="9" max="9" width="11.3359375" style="14" customWidth="1"/>
    <col min="10" max="10" width="11.5546875" style="14" customWidth="1"/>
    <col min="11" max="11" width="11.4453125" style="14" customWidth="1"/>
    <col min="12" max="12" width="11.99609375" style="14" customWidth="1"/>
    <col min="13" max="13" width="12.99609375" style="14" customWidth="1"/>
    <col min="14" max="16" width="10.88671875" style="14" customWidth="1"/>
    <col min="17" max="16384" width="8.88671875" style="14" customWidth="1"/>
  </cols>
  <sheetData>
    <row r="1" spans="1:13" s="51" customFormat="1" ht="30" customHeight="1">
      <c r="A1" s="1064" t="s">
        <v>125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</row>
    <row r="2" spans="1:13" s="51" customFormat="1" ht="25.5" customHeight="1">
      <c r="A2" s="323" t="s">
        <v>1266</v>
      </c>
      <c r="B2" s="323"/>
      <c r="C2" s="323"/>
      <c r="D2" s="324"/>
      <c r="E2" s="324"/>
      <c r="F2" s="324"/>
      <c r="G2" s="324"/>
      <c r="H2" s="324"/>
      <c r="J2" s="324"/>
      <c r="K2" s="324"/>
      <c r="M2" s="325" t="s">
        <v>1267</v>
      </c>
    </row>
    <row r="3" spans="1:13" s="51" customFormat="1" ht="20.25" customHeight="1">
      <c r="A3" s="405"/>
      <c r="B3" s="1213" t="s">
        <v>694</v>
      </c>
      <c r="C3" s="1069" t="s">
        <v>695</v>
      </c>
      <c r="D3" s="1219"/>
      <c r="E3" s="1219"/>
      <c r="F3" s="1072"/>
      <c r="G3" s="1069" t="s">
        <v>696</v>
      </c>
      <c r="H3" s="1219"/>
      <c r="I3" s="1072"/>
      <c r="J3" s="1185" t="s">
        <v>1268</v>
      </c>
      <c r="K3" s="1219"/>
      <c r="L3" s="1072"/>
      <c r="M3" s="1069" t="s">
        <v>899</v>
      </c>
    </row>
    <row r="4" spans="1:13" s="51" customFormat="1" ht="20.25" customHeight="1">
      <c r="A4" s="97" t="s">
        <v>908</v>
      </c>
      <c r="B4" s="1251"/>
      <c r="C4" s="1069" t="s">
        <v>697</v>
      </c>
      <c r="D4" s="1078"/>
      <c r="E4" s="1079"/>
      <c r="F4" s="331" t="s">
        <v>698</v>
      </c>
      <c r="G4" s="1253"/>
      <c r="H4" s="1254"/>
      <c r="I4" s="1255"/>
      <c r="J4" s="1253" t="s">
        <v>1269</v>
      </c>
      <c r="K4" s="1254"/>
      <c r="L4" s="1255"/>
      <c r="M4" s="1070"/>
    </row>
    <row r="5" spans="1:13" s="51" customFormat="1" ht="21" customHeight="1">
      <c r="A5" s="97" t="s">
        <v>179</v>
      </c>
      <c r="B5" s="1251"/>
      <c r="C5" s="101"/>
      <c r="D5" s="101" t="s">
        <v>1270</v>
      </c>
      <c r="E5" s="101" t="s">
        <v>699</v>
      </c>
      <c r="F5" s="1256" t="s">
        <v>1403</v>
      </c>
      <c r="G5" s="101"/>
      <c r="H5" s="331" t="s">
        <v>1270</v>
      </c>
      <c r="I5" s="331" t="s">
        <v>699</v>
      </c>
      <c r="J5" s="101"/>
      <c r="K5" s="331" t="s">
        <v>700</v>
      </c>
      <c r="L5" s="331" t="s">
        <v>701</v>
      </c>
      <c r="M5" s="97" t="s">
        <v>955</v>
      </c>
    </row>
    <row r="6" spans="1:13" s="51" customFormat="1" ht="21" customHeight="1">
      <c r="A6" s="99"/>
      <c r="B6" s="1252"/>
      <c r="C6" s="102"/>
      <c r="D6" s="102" t="s">
        <v>1174</v>
      </c>
      <c r="E6" s="102" t="s">
        <v>1271</v>
      </c>
      <c r="F6" s="1252"/>
      <c r="G6" s="102"/>
      <c r="H6" s="102" t="s">
        <v>1174</v>
      </c>
      <c r="I6" s="102" t="s">
        <v>1271</v>
      </c>
      <c r="J6" s="102"/>
      <c r="K6" s="386" t="s">
        <v>1272</v>
      </c>
      <c r="L6" s="102" t="s">
        <v>1273</v>
      </c>
      <c r="M6" s="335"/>
    </row>
    <row r="7" spans="1:13" s="51" customFormat="1" ht="22.5" customHeight="1">
      <c r="A7" s="87" t="s">
        <v>1516</v>
      </c>
      <c r="B7" s="296">
        <v>43</v>
      </c>
      <c r="C7" s="249">
        <v>16294227</v>
      </c>
      <c r="D7" s="249">
        <v>15021773</v>
      </c>
      <c r="E7" s="249">
        <v>1272454</v>
      </c>
      <c r="F7" s="249">
        <v>925686</v>
      </c>
      <c r="G7" s="246">
        <v>5822017</v>
      </c>
      <c r="H7" s="246">
        <v>5281501</v>
      </c>
      <c r="I7" s="250">
        <v>540516</v>
      </c>
      <c r="J7" s="251">
        <v>2317494</v>
      </c>
      <c r="K7" s="251">
        <v>1724198</v>
      </c>
      <c r="L7" s="251">
        <v>593296</v>
      </c>
      <c r="M7" s="88" t="s">
        <v>1516</v>
      </c>
    </row>
    <row r="8" spans="1:13" s="51" customFormat="1" ht="22.5" customHeight="1">
      <c r="A8" s="87" t="s">
        <v>1517</v>
      </c>
      <c r="B8" s="296">
        <v>43</v>
      </c>
      <c r="C8" s="246">
        <v>17072491</v>
      </c>
      <c r="D8" s="246">
        <v>15405096</v>
      </c>
      <c r="E8" s="246">
        <v>1667395</v>
      </c>
      <c r="F8" s="249">
        <v>1258389</v>
      </c>
      <c r="G8" s="246">
        <v>6523938</v>
      </c>
      <c r="H8" s="246">
        <v>5891584</v>
      </c>
      <c r="I8" s="246">
        <v>632354</v>
      </c>
      <c r="J8" s="251">
        <v>2828294</v>
      </c>
      <c r="K8" s="251">
        <v>2101847</v>
      </c>
      <c r="L8" s="251">
        <v>726447</v>
      </c>
      <c r="M8" s="88" t="s">
        <v>1517</v>
      </c>
    </row>
    <row r="9" spans="1:13" s="51" customFormat="1" ht="22.5" customHeight="1">
      <c r="A9" s="87" t="s">
        <v>942</v>
      </c>
      <c r="B9" s="296">
        <v>43</v>
      </c>
      <c r="C9" s="246">
        <v>18592323</v>
      </c>
      <c r="D9" s="246">
        <v>16920509</v>
      </c>
      <c r="E9" s="246">
        <v>1671814</v>
      </c>
      <c r="F9" s="249">
        <v>1527002</v>
      </c>
      <c r="G9" s="246">
        <v>7578301</v>
      </c>
      <c r="H9" s="246">
        <v>6801301</v>
      </c>
      <c r="I9" s="246">
        <v>777000</v>
      </c>
      <c r="J9" s="251">
        <v>3386714</v>
      </c>
      <c r="K9" s="251">
        <v>2523289</v>
      </c>
      <c r="L9" s="251">
        <v>863425</v>
      </c>
      <c r="M9" s="88" t="s">
        <v>942</v>
      </c>
    </row>
    <row r="10" spans="1:14" s="51" customFormat="1" ht="22.5" customHeight="1">
      <c r="A10" s="87" t="s">
        <v>163</v>
      </c>
      <c r="B10" s="296">
        <v>42</v>
      </c>
      <c r="C10" s="246">
        <v>19708449</v>
      </c>
      <c r="D10" s="246">
        <v>17729655</v>
      </c>
      <c r="E10" s="246">
        <v>1978794</v>
      </c>
      <c r="F10" s="249">
        <v>1550691</v>
      </c>
      <c r="G10" s="246">
        <v>8740976</v>
      </c>
      <c r="H10" s="246">
        <v>7695339</v>
      </c>
      <c r="I10" s="246">
        <v>1045637</v>
      </c>
      <c r="J10" s="251">
        <v>4505264</v>
      </c>
      <c r="K10" s="251">
        <v>3082156</v>
      </c>
      <c r="L10" s="251">
        <v>1423108</v>
      </c>
      <c r="M10" s="88" t="s">
        <v>163</v>
      </c>
      <c r="N10" s="51" t="s">
        <v>702</v>
      </c>
    </row>
    <row r="11" spans="1:14" s="54" customFormat="1" ht="22.5" customHeight="1">
      <c r="A11" s="89" t="s">
        <v>166</v>
      </c>
      <c r="B11" s="845">
        <v>41</v>
      </c>
      <c r="C11" s="253">
        <f>SUM(C12:C23)</f>
        <v>18379127</v>
      </c>
      <c r="D11" s="253">
        <f>SUM(D12:D23)</f>
        <v>15664642</v>
      </c>
      <c r="E11" s="253">
        <f>SUM(E12:E23)</f>
        <v>2714485</v>
      </c>
      <c r="F11" s="253">
        <f>SUM(F12:F23)</f>
        <v>1557766</v>
      </c>
      <c r="G11" s="252">
        <v>9691703</v>
      </c>
      <c r="H11" s="252">
        <v>8010304</v>
      </c>
      <c r="I11" s="252">
        <v>1681399</v>
      </c>
      <c r="J11" s="253">
        <f>SUM(J12:J23)</f>
        <v>5529315</v>
      </c>
      <c r="K11" s="253">
        <f>SUM(K12:K23)</f>
        <v>3184662</v>
      </c>
      <c r="L11" s="253">
        <f>SUM(L12:L23)</f>
        <v>2344653</v>
      </c>
      <c r="M11" s="90" t="s">
        <v>166</v>
      </c>
      <c r="N11" s="846" t="s">
        <v>1076</v>
      </c>
    </row>
    <row r="12" spans="1:13" s="51" customFormat="1" ht="22.5" customHeight="1">
      <c r="A12" s="87" t="s">
        <v>1086</v>
      </c>
      <c r="B12" s="847"/>
      <c r="C12" s="249">
        <f>SUM(D12:E12)</f>
        <v>1066022</v>
      </c>
      <c r="D12" s="249">
        <v>935581</v>
      </c>
      <c r="E12" s="249">
        <v>130441</v>
      </c>
      <c r="F12" s="249">
        <v>145635</v>
      </c>
      <c r="G12" s="246">
        <f aca="true" t="shared" si="0" ref="G12:G23">H12+I12</f>
        <v>670561</v>
      </c>
      <c r="H12" s="246">
        <v>595605</v>
      </c>
      <c r="I12" s="246">
        <v>74956</v>
      </c>
      <c r="J12" s="251">
        <f>SUM(K12:L12)</f>
        <v>350912</v>
      </c>
      <c r="K12" s="251">
        <v>240265</v>
      </c>
      <c r="L12" s="251">
        <v>110647</v>
      </c>
      <c r="M12" s="88" t="s">
        <v>928</v>
      </c>
    </row>
    <row r="13" spans="1:13" s="51" customFormat="1" ht="22.5" customHeight="1">
      <c r="A13" s="87" t="s">
        <v>1087</v>
      </c>
      <c r="B13" s="296"/>
      <c r="C13" s="249">
        <f aca="true" t="shared" si="1" ref="C13:C23">SUM(D13:E13)</f>
        <v>1077225</v>
      </c>
      <c r="D13" s="249">
        <v>987911</v>
      </c>
      <c r="E13" s="249">
        <v>89314</v>
      </c>
      <c r="F13" s="249">
        <v>116719</v>
      </c>
      <c r="G13" s="246">
        <f t="shared" si="0"/>
        <v>662759</v>
      </c>
      <c r="H13" s="246">
        <v>609205</v>
      </c>
      <c r="I13" s="246">
        <v>53554</v>
      </c>
      <c r="J13" s="251">
        <f aca="true" t="shared" si="2" ref="J13:J23">SUM(K13:L13)</f>
        <v>336466</v>
      </c>
      <c r="K13" s="251">
        <v>254427</v>
      </c>
      <c r="L13" s="251">
        <v>82039</v>
      </c>
      <c r="M13" s="88" t="s">
        <v>929</v>
      </c>
    </row>
    <row r="14" spans="1:13" s="51" customFormat="1" ht="22.5" customHeight="1">
      <c r="A14" s="87" t="s">
        <v>1088</v>
      </c>
      <c r="B14" s="296"/>
      <c r="C14" s="249">
        <f t="shared" si="1"/>
        <v>1359879</v>
      </c>
      <c r="D14" s="249">
        <v>1219379</v>
      </c>
      <c r="E14" s="249">
        <v>140500</v>
      </c>
      <c r="F14" s="249">
        <v>106263</v>
      </c>
      <c r="G14" s="246">
        <f t="shared" si="0"/>
        <v>695460</v>
      </c>
      <c r="H14" s="246">
        <v>613771</v>
      </c>
      <c r="I14" s="246">
        <v>81689</v>
      </c>
      <c r="J14" s="251">
        <f t="shared" si="2"/>
        <v>362369</v>
      </c>
      <c r="K14" s="251">
        <v>245790</v>
      </c>
      <c r="L14" s="251">
        <v>116579</v>
      </c>
      <c r="M14" s="88" t="s">
        <v>930</v>
      </c>
    </row>
    <row r="15" spans="1:13" s="51" customFormat="1" ht="22.5" customHeight="1">
      <c r="A15" s="87" t="s">
        <v>1089</v>
      </c>
      <c r="B15" s="296"/>
      <c r="C15" s="249">
        <f t="shared" si="1"/>
        <v>2099438</v>
      </c>
      <c r="D15" s="249">
        <v>1829716</v>
      </c>
      <c r="E15" s="249">
        <v>269722</v>
      </c>
      <c r="F15" s="249">
        <v>136383</v>
      </c>
      <c r="G15" s="246">
        <f t="shared" si="0"/>
        <v>916662</v>
      </c>
      <c r="H15" s="246">
        <v>775187</v>
      </c>
      <c r="I15" s="246">
        <v>141475</v>
      </c>
      <c r="J15" s="251">
        <f t="shared" si="2"/>
        <v>498083</v>
      </c>
      <c r="K15" s="251">
        <v>302730</v>
      </c>
      <c r="L15" s="251">
        <v>195353</v>
      </c>
      <c r="M15" s="88" t="s">
        <v>931</v>
      </c>
    </row>
    <row r="16" spans="1:15" s="51" customFormat="1" ht="22.5" customHeight="1">
      <c r="A16" s="87" t="s">
        <v>1090</v>
      </c>
      <c r="B16" s="296"/>
      <c r="C16" s="249">
        <f t="shared" si="1"/>
        <v>2306912</v>
      </c>
      <c r="D16" s="249">
        <v>2061807</v>
      </c>
      <c r="E16" s="249">
        <v>245105</v>
      </c>
      <c r="F16" s="249">
        <v>188194</v>
      </c>
      <c r="G16" s="246">
        <f t="shared" si="0"/>
        <v>970604</v>
      </c>
      <c r="H16" s="246">
        <v>818219</v>
      </c>
      <c r="I16" s="246">
        <v>152385</v>
      </c>
      <c r="J16" s="251">
        <f t="shared" si="2"/>
        <v>543358</v>
      </c>
      <c r="K16" s="251">
        <v>314382</v>
      </c>
      <c r="L16" s="251">
        <v>228976</v>
      </c>
      <c r="M16" s="88" t="s">
        <v>1091</v>
      </c>
      <c r="O16" s="848"/>
    </row>
    <row r="17" spans="1:13" s="51" customFormat="1" ht="22.5" customHeight="1">
      <c r="A17" s="87" t="s">
        <v>1092</v>
      </c>
      <c r="B17" s="296"/>
      <c r="C17" s="249">
        <f t="shared" si="1"/>
        <v>1602854</v>
      </c>
      <c r="D17" s="249">
        <v>1332137</v>
      </c>
      <c r="E17" s="249">
        <v>270717</v>
      </c>
      <c r="F17" s="249">
        <v>134252</v>
      </c>
      <c r="G17" s="246">
        <f t="shared" si="0"/>
        <v>848316</v>
      </c>
      <c r="H17" s="246">
        <v>682740</v>
      </c>
      <c r="I17" s="246">
        <v>165576</v>
      </c>
      <c r="J17" s="251">
        <f t="shared" si="2"/>
        <v>511132</v>
      </c>
      <c r="K17" s="251">
        <v>275575</v>
      </c>
      <c r="L17" s="251">
        <v>235557</v>
      </c>
      <c r="M17" s="88" t="s">
        <v>932</v>
      </c>
    </row>
    <row r="18" spans="1:13" s="51" customFormat="1" ht="22.5" customHeight="1">
      <c r="A18" s="87" t="s">
        <v>1093</v>
      </c>
      <c r="B18" s="296"/>
      <c r="C18" s="249">
        <f t="shared" si="1"/>
        <v>1466912</v>
      </c>
      <c r="D18" s="249">
        <v>1135113</v>
      </c>
      <c r="E18" s="249">
        <v>331799</v>
      </c>
      <c r="F18" s="249">
        <v>87486</v>
      </c>
      <c r="G18" s="246">
        <f t="shared" si="0"/>
        <v>883132</v>
      </c>
      <c r="H18" s="246">
        <v>663594</v>
      </c>
      <c r="I18" s="246">
        <v>219538</v>
      </c>
      <c r="J18" s="251">
        <f t="shared" si="2"/>
        <v>584248</v>
      </c>
      <c r="K18" s="251">
        <v>271465</v>
      </c>
      <c r="L18" s="251">
        <v>312783</v>
      </c>
      <c r="M18" s="88" t="s">
        <v>933</v>
      </c>
    </row>
    <row r="19" spans="1:13" s="51" customFormat="1" ht="22.5" customHeight="1">
      <c r="A19" s="87" t="s">
        <v>1094</v>
      </c>
      <c r="B19" s="296"/>
      <c r="C19" s="249">
        <f t="shared" si="1"/>
        <v>1785454</v>
      </c>
      <c r="D19" s="249">
        <v>1438941</v>
      </c>
      <c r="E19" s="249">
        <v>346513</v>
      </c>
      <c r="F19" s="249">
        <v>117076</v>
      </c>
      <c r="G19" s="246">
        <f t="shared" si="0"/>
        <v>922466</v>
      </c>
      <c r="H19" s="246">
        <v>697843</v>
      </c>
      <c r="I19" s="246">
        <v>224623</v>
      </c>
      <c r="J19" s="251">
        <f t="shared" si="2"/>
        <v>606998</v>
      </c>
      <c r="K19" s="251">
        <v>289815</v>
      </c>
      <c r="L19" s="251">
        <v>317183</v>
      </c>
      <c r="M19" s="88" t="s">
        <v>934</v>
      </c>
    </row>
    <row r="20" spans="1:13" s="51" customFormat="1" ht="22.5" customHeight="1">
      <c r="A20" s="87" t="s">
        <v>1095</v>
      </c>
      <c r="B20" s="296"/>
      <c r="C20" s="249">
        <f t="shared" si="1"/>
        <v>1457933</v>
      </c>
      <c r="D20" s="249">
        <v>1200265</v>
      </c>
      <c r="E20" s="249">
        <v>257668</v>
      </c>
      <c r="F20" s="249">
        <v>111473</v>
      </c>
      <c r="G20" s="246">
        <f t="shared" si="0"/>
        <v>751674</v>
      </c>
      <c r="H20" s="246">
        <v>591470</v>
      </c>
      <c r="I20" s="246">
        <v>160204</v>
      </c>
      <c r="J20" s="251">
        <f t="shared" si="2"/>
        <v>453063</v>
      </c>
      <c r="K20" s="251">
        <v>228561</v>
      </c>
      <c r="L20" s="251">
        <v>224502</v>
      </c>
      <c r="M20" s="88" t="s">
        <v>935</v>
      </c>
    </row>
    <row r="21" spans="1:13" s="51" customFormat="1" ht="22.5" customHeight="1">
      <c r="A21" s="87" t="s">
        <v>936</v>
      </c>
      <c r="B21" s="296"/>
      <c r="C21" s="249">
        <f t="shared" si="1"/>
        <v>1901446</v>
      </c>
      <c r="D21" s="249">
        <v>1606122</v>
      </c>
      <c r="E21" s="249">
        <v>295324</v>
      </c>
      <c r="F21" s="249">
        <v>192218</v>
      </c>
      <c r="G21" s="246">
        <f t="shared" si="0"/>
        <v>938860</v>
      </c>
      <c r="H21" s="246">
        <v>750026</v>
      </c>
      <c r="I21" s="246">
        <v>188834</v>
      </c>
      <c r="J21" s="251">
        <f t="shared" si="2"/>
        <v>537363</v>
      </c>
      <c r="K21" s="251">
        <v>284364</v>
      </c>
      <c r="L21" s="251">
        <v>252999</v>
      </c>
      <c r="M21" s="88" t="s">
        <v>937</v>
      </c>
    </row>
    <row r="22" spans="1:13" s="51" customFormat="1" ht="22.5" customHeight="1">
      <c r="A22" s="87" t="s">
        <v>938</v>
      </c>
      <c r="B22" s="296"/>
      <c r="C22" s="249">
        <f t="shared" si="1"/>
        <v>1312749</v>
      </c>
      <c r="D22" s="249">
        <v>1130739</v>
      </c>
      <c r="E22" s="249">
        <v>182010</v>
      </c>
      <c r="F22" s="249">
        <v>123091</v>
      </c>
      <c r="G22" s="246">
        <f t="shared" si="0"/>
        <v>775262</v>
      </c>
      <c r="H22" s="246">
        <v>661053</v>
      </c>
      <c r="I22" s="246">
        <v>114209</v>
      </c>
      <c r="J22" s="251">
        <f t="shared" si="2"/>
        <v>408060</v>
      </c>
      <c r="K22" s="251">
        <v>259365</v>
      </c>
      <c r="L22" s="251">
        <v>148695</v>
      </c>
      <c r="M22" s="88" t="s">
        <v>939</v>
      </c>
    </row>
    <row r="23" spans="1:14" s="51" customFormat="1" ht="22.5" customHeight="1">
      <c r="A23" s="167" t="s">
        <v>940</v>
      </c>
      <c r="B23" s="297"/>
      <c r="C23" s="254">
        <f t="shared" si="1"/>
        <v>942303</v>
      </c>
      <c r="D23" s="254">
        <v>786931</v>
      </c>
      <c r="E23" s="254">
        <v>155372</v>
      </c>
      <c r="F23" s="254">
        <v>98976</v>
      </c>
      <c r="G23" s="255">
        <f t="shared" si="0"/>
        <v>655947</v>
      </c>
      <c r="H23" s="255">
        <v>551591</v>
      </c>
      <c r="I23" s="255">
        <v>104356</v>
      </c>
      <c r="J23" s="254">
        <f t="shared" si="2"/>
        <v>337263</v>
      </c>
      <c r="K23" s="254">
        <v>217923</v>
      </c>
      <c r="L23" s="254">
        <v>119340</v>
      </c>
      <c r="M23" s="93" t="s">
        <v>941</v>
      </c>
      <c r="N23" s="848"/>
    </row>
    <row r="24" spans="1:9" s="23" customFormat="1" ht="14.25" customHeight="1">
      <c r="A24" s="41" t="s">
        <v>1141</v>
      </c>
      <c r="I24" s="67" t="s">
        <v>1404</v>
      </c>
    </row>
    <row r="25" spans="1:9" s="23" customFormat="1" ht="14.25" customHeight="1">
      <c r="A25" s="23" t="s">
        <v>1417</v>
      </c>
      <c r="I25" s="68" t="s">
        <v>1535</v>
      </c>
    </row>
    <row r="26" s="23" customFormat="1" ht="14.25" customHeight="1">
      <c r="A26" s="23" t="s">
        <v>1418</v>
      </c>
    </row>
    <row r="27" s="23" customFormat="1" ht="14.25" customHeight="1">
      <c r="A27" s="23" t="s">
        <v>1419</v>
      </c>
    </row>
    <row r="28" s="51" customFormat="1" ht="12.75"/>
    <row r="29" spans="5:6" s="51" customFormat="1" ht="12.75">
      <c r="E29" s="848"/>
      <c r="F29" s="848"/>
    </row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</sheetData>
  <sheetProtection/>
  <mergeCells count="10">
    <mergeCell ref="A1:M1"/>
    <mergeCell ref="B3:B6"/>
    <mergeCell ref="C3:F3"/>
    <mergeCell ref="G3:I3"/>
    <mergeCell ref="J3:L3"/>
    <mergeCell ref="M3:M4"/>
    <mergeCell ref="C4:E4"/>
    <mergeCell ref="G4:I4"/>
    <mergeCell ref="J4:L4"/>
    <mergeCell ref="F5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"/>
  <sheetViews>
    <sheetView showZeros="0" zoomScalePageLayoutView="0" workbookViewId="0" topLeftCell="A1">
      <selection activeCell="K22" sqref="K22"/>
    </sheetView>
  </sheetViews>
  <sheetFormatPr defaultColWidth="8.88671875" defaultRowHeight="13.5"/>
  <cols>
    <col min="1" max="1" width="8.88671875" style="14" customWidth="1"/>
    <col min="2" max="2" width="10.10546875" style="14" bestFit="1" customWidth="1"/>
    <col min="3" max="3" width="9.4453125" style="14" customWidth="1"/>
    <col min="4" max="4" width="10.10546875" style="14" customWidth="1"/>
    <col min="5" max="5" width="10.10546875" style="14" bestFit="1" customWidth="1"/>
    <col min="6" max="6" width="10.10546875" style="14" customWidth="1"/>
    <col min="7" max="7" width="11.10546875" style="14" customWidth="1"/>
    <col min="8" max="11" width="8.99609375" style="14" bestFit="1" customWidth="1"/>
    <col min="12" max="16384" width="8.88671875" style="14" customWidth="1"/>
  </cols>
  <sheetData>
    <row r="1" spans="1:12" s="51" customFormat="1" ht="30.75" customHeight="1">
      <c r="A1" s="1064" t="s">
        <v>1413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</row>
    <row r="2" spans="1:11" s="51" customFormat="1" ht="18" customHeight="1">
      <c r="A2" s="1257" t="s">
        <v>1356</v>
      </c>
      <c r="B2" s="1257"/>
      <c r="C2" s="324"/>
      <c r="D2" s="324"/>
      <c r="E2" s="324"/>
      <c r="F2" s="324"/>
      <c r="G2" s="324"/>
      <c r="H2" s="324"/>
      <c r="I2" s="324"/>
      <c r="J2" s="1218" t="s">
        <v>1357</v>
      </c>
      <c r="K2" s="1218"/>
    </row>
    <row r="3" spans="1:13" s="51" customFormat="1" ht="30.75" customHeight="1">
      <c r="A3" s="849"/>
      <c r="B3" s="331" t="s">
        <v>171</v>
      </c>
      <c r="C3" s="331" t="s">
        <v>703</v>
      </c>
      <c r="D3" s="331" t="s">
        <v>704</v>
      </c>
      <c r="E3" s="331" t="s">
        <v>705</v>
      </c>
      <c r="F3" s="331" t="s">
        <v>708</v>
      </c>
      <c r="G3" s="331" t="s">
        <v>709</v>
      </c>
      <c r="H3" s="331" t="s">
        <v>710</v>
      </c>
      <c r="I3" s="331" t="s">
        <v>711</v>
      </c>
      <c r="J3" s="331" t="s">
        <v>595</v>
      </c>
      <c r="K3" s="644"/>
      <c r="M3" s="86" t="s">
        <v>1076</v>
      </c>
    </row>
    <row r="4" spans="1:11" s="51" customFormat="1" ht="30.75" customHeight="1">
      <c r="A4" s="87" t="s">
        <v>908</v>
      </c>
      <c r="B4" s="101"/>
      <c r="C4" s="334"/>
      <c r="D4" s="334"/>
      <c r="E4" s="334"/>
      <c r="F4" s="334"/>
      <c r="G4" s="334"/>
      <c r="H4" s="334"/>
      <c r="I4" s="334"/>
      <c r="J4" s="334"/>
      <c r="K4" s="88" t="s">
        <v>899</v>
      </c>
    </row>
    <row r="5" spans="1:11" s="51" customFormat="1" ht="30.75" customHeight="1">
      <c r="A5" s="532"/>
      <c r="B5" s="102" t="s">
        <v>918</v>
      </c>
      <c r="C5" s="102" t="s">
        <v>1359</v>
      </c>
      <c r="D5" s="102" t="s">
        <v>1360</v>
      </c>
      <c r="E5" s="102" t="s">
        <v>1361</v>
      </c>
      <c r="F5" s="102" t="s">
        <v>706</v>
      </c>
      <c r="G5" s="102" t="s">
        <v>1362</v>
      </c>
      <c r="H5" s="102" t="s">
        <v>707</v>
      </c>
      <c r="I5" s="102" t="s">
        <v>1363</v>
      </c>
      <c r="J5" s="102" t="s">
        <v>1233</v>
      </c>
      <c r="K5" s="337"/>
    </row>
    <row r="6" spans="1:11" s="51" customFormat="1" ht="22.5" customHeight="1">
      <c r="A6" s="87" t="s">
        <v>1516</v>
      </c>
      <c r="B6" s="256">
        <f>SUM(C6:J6)</f>
        <v>540516</v>
      </c>
      <c r="C6" s="256">
        <v>23349</v>
      </c>
      <c r="D6" s="256">
        <v>177459</v>
      </c>
      <c r="E6" s="256">
        <v>174902</v>
      </c>
      <c r="F6" s="256">
        <v>13220</v>
      </c>
      <c r="G6" s="256">
        <v>11365</v>
      </c>
      <c r="H6" s="256">
        <v>28580</v>
      </c>
      <c r="I6" s="256">
        <v>67993</v>
      </c>
      <c r="J6" s="256">
        <v>43648</v>
      </c>
      <c r="K6" s="88" t="s">
        <v>1516</v>
      </c>
    </row>
    <row r="7" spans="1:11" s="326" customFormat="1" ht="22.5" customHeight="1">
      <c r="A7" s="87" t="s">
        <v>1517</v>
      </c>
      <c r="B7" s="256">
        <f>SUM(C7:J7)</f>
        <v>632354</v>
      </c>
      <c r="C7" s="256">
        <v>23712</v>
      </c>
      <c r="D7" s="256">
        <v>183168</v>
      </c>
      <c r="E7" s="256">
        <v>258414</v>
      </c>
      <c r="F7" s="256">
        <v>14806</v>
      </c>
      <c r="G7" s="256">
        <v>15079</v>
      </c>
      <c r="H7" s="256">
        <v>32727</v>
      </c>
      <c r="I7" s="256">
        <v>41480</v>
      </c>
      <c r="J7" s="256">
        <v>62968</v>
      </c>
      <c r="K7" s="88" t="s">
        <v>1517</v>
      </c>
    </row>
    <row r="8" spans="1:11" s="326" customFormat="1" ht="22.5" customHeight="1">
      <c r="A8" s="87" t="s">
        <v>942</v>
      </c>
      <c r="B8" s="256">
        <f>SUM(C8:J8)</f>
        <v>777000</v>
      </c>
      <c r="C8" s="256">
        <v>19895</v>
      </c>
      <c r="D8" s="256">
        <v>187790</v>
      </c>
      <c r="E8" s="256">
        <v>406164</v>
      </c>
      <c r="F8" s="256">
        <v>23550</v>
      </c>
      <c r="G8" s="256">
        <v>11793</v>
      </c>
      <c r="H8" s="256">
        <v>31405</v>
      </c>
      <c r="I8" s="256">
        <v>40867</v>
      </c>
      <c r="J8" s="256">
        <v>55536</v>
      </c>
      <c r="K8" s="88" t="s">
        <v>942</v>
      </c>
    </row>
    <row r="9" spans="1:11" s="326" customFormat="1" ht="22.5" customHeight="1">
      <c r="A9" s="87" t="s">
        <v>163</v>
      </c>
      <c r="B9" s="256">
        <f>SUM(C9:J9)</f>
        <v>1045637</v>
      </c>
      <c r="C9" s="256">
        <v>26648</v>
      </c>
      <c r="D9" s="256">
        <v>173700</v>
      </c>
      <c r="E9" s="256">
        <v>570247</v>
      </c>
      <c r="F9" s="256">
        <v>53045</v>
      </c>
      <c r="G9" s="256">
        <v>26601</v>
      </c>
      <c r="H9" s="256">
        <v>55927</v>
      </c>
      <c r="I9" s="256">
        <v>31661</v>
      </c>
      <c r="J9" s="256">
        <v>107808</v>
      </c>
      <c r="K9" s="88" t="s">
        <v>163</v>
      </c>
    </row>
    <row r="10" spans="1:11" s="54" customFormat="1" ht="22.5" customHeight="1">
      <c r="A10" s="183" t="s">
        <v>207</v>
      </c>
      <c r="B10" s="257">
        <f>SUM(C10:J10)</f>
        <v>1681399</v>
      </c>
      <c r="C10" s="258">
        <v>25143</v>
      </c>
      <c r="D10" s="258">
        <v>180357</v>
      </c>
      <c r="E10" s="258">
        <v>1084094</v>
      </c>
      <c r="F10" s="258">
        <v>76192</v>
      </c>
      <c r="G10" s="258">
        <v>38980</v>
      </c>
      <c r="H10" s="258">
        <v>63818</v>
      </c>
      <c r="I10" s="258">
        <v>51012</v>
      </c>
      <c r="J10" s="258">
        <v>161803</v>
      </c>
      <c r="K10" s="184" t="s">
        <v>207</v>
      </c>
    </row>
    <row r="11" spans="1:11" s="23" customFormat="1" ht="17.25" customHeight="1">
      <c r="A11" s="39" t="s">
        <v>620</v>
      </c>
      <c r="B11" s="71"/>
      <c r="C11" s="259"/>
      <c r="D11" s="59"/>
      <c r="E11" s="59"/>
      <c r="F11" s="39" t="s">
        <v>621</v>
      </c>
      <c r="I11" s="39"/>
      <c r="J11" s="71"/>
      <c r="K11" s="71"/>
    </row>
    <row r="12" spans="1:19" s="69" customFormat="1" ht="17.25" customHeight="1">
      <c r="A12" s="68" t="s">
        <v>354</v>
      </c>
      <c r="B12" s="68"/>
      <c r="C12" s="68"/>
      <c r="D12" s="68"/>
      <c r="E12" s="68"/>
      <c r="F12" s="68" t="s">
        <v>622</v>
      </c>
      <c r="G12" s="68"/>
      <c r="H12" s="68"/>
      <c r="I12" s="68"/>
      <c r="J12" s="68"/>
      <c r="K12" s="68"/>
      <c r="M12" s="68"/>
      <c r="N12" s="68"/>
      <c r="O12" s="68"/>
      <c r="P12" s="68"/>
      <c r="Q12" s="68"/>
      <c r="R12" s="68"/>
      <c r="S12" s="68"/>
    </row>
    <row r="13" s="51" customFormat="1" ht="12.75"/>
    <row r="14" s="51" customFormat="1" ht="12.75"/>
    <row r="15" s="51" customFormat="1" ht="12.75"/>
    <row r="16" s="51" customFormat="1" ht="12.75"/>
    <row r="17" s="51" customFormat="1" ht="12.75"/>
    <row r="18" s="51" customFormat="1" ht="12.75"/>
    <row r="19" s="51" customFormat="1" ht="12.75"/>
    <row r="20" s="51" customFormat="1" ht="12.75"/>
    <row r="21" s="51" customFormat="1" ht="12.75"/>
    <row r="22" s="51" customFormat="1" ht="12.75"/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</sheetData>
  <sheetProtection/>
  <mergeCells count="3">
    <mergeCell ref="A1:L1"/>
    <mergeCell ref="A2:B2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S25"/>
  <sheetViews>
    <sheetView showZeros="0" zoomScale="90" zoomScaleNormal="90" zoomScalePageLayoutView="0" workbookViewId="0" topLeftCell="A1">
      <selection activeCell="C22" sqref="C22"/>
    </sheetView>
  </sheetViews>
  <sheetFormatPr defaultColWidth="8.88671875" defaultRowHeight="13.5"/>
  <cols>
    <col min="1" max="1" width="12.3359375" style="14" customWidth="1"/>
    <col min="2" max="2" width="16.5546875" style="14" customWidth="1"/>
    <col min="3" max="6" width="19.10546875" style="14" customWidth="1"/>
    <col min="7" max="7" width="13.77734375" style="14" customWidth="1"/>
    <col min="8" max="16384" width="8.88671875" style="14" customWidth="1"/>
  </cols>
  <sheetData>
    <row r="1" spans="1:7" s="51" customFormat="1" ht="42" customHeight="1">
      <c r="A1" s="1133" t="s">
        <v>1414</v>
      </c>
      <c r="B1" s="1133"/>
      <c r="C1" s="1133"/>
      <c r="D1" s="1133"/>
      <c r="E1" s="1133"/>
      <c r="F1" s="1133"/>
      <c r="G1" s="1133"/>
    </row>
    <row r="2" spans="1:7" s="51" customFormat="1" ht="18" customHeight="1">
      <c r="A2" s="324" t="s">
        <v>1356</v>
      </c>
      <c r="B2" s="324"/>
      <c r="C2" s="324"/>
      <c r="D2" s="324"/>
      <c r="E2" s="324"/>
      <c r="F2" s="324"/>
      <c r="G2" s="853" t="s">
        <v>1364</v>
      </c>
    </row>
    <row r="3" spans="1:7" s="51" customFormat="1" ht="16.5" customHeight="1">
      <c r="A3" s="405"/>
      <c r="B3" s="658" t="s">
        <v>478</v>
      </c>
      <c r="C3" s="1069" t="s">
        <v>712</v>
      </c>
      <c r="D3" s="1072"/>
      <c r="E3" s="1069" t="s">
        <v>1365</v>
      </c>
      <c r="F3" s="1072"/>
      <c r="G3" s="327"/>
    </row>
    <row r="4" spans="1:7" s="51" customFormat="1" ht="16.5" customHeight="1">
      <c r="A4" s="97" t="s">
        <v>908</v>
      </c>
      <c r="B4" s="101"/>
      <c r="C4" s="1186" t="s">
        <v>1366</v>
      </c>
      <c r="D4" s="1073"/>
      <c r="E4" s="1071" t="s">
        <v>1367</v>
      </c>
      <c r="F4" s="1073"/>
      <c r="G4" s="97" t="s">
        <v>899</v>
      </c>
    </row>
    <row r="5" spans="1:7" s="51" customFormat="1" ht="16.5" customHeight="1">
      <c r="A5" s="97" t="s">
        <v>179</v>
      </c>
      <c r="B5" s="101"/>
      <c r="C5" s="331" t="s">
        <v>1368</v>
      </c>
      <c r="D5" s="331" t="s">
        <v>713</v>
      </c>
      <c r="E5" s="331" t="s">
        <v>714</v>
      </c>
      <c r="F5" s="658" t="s">
        <v>715</v>
      </c>
      <c r="G5" s="97" t="s">
        <v>955</v>
      </c>
    </row>
    <row r="6" spans="1:7" s="51" customFormat="1" ht="16.5" customHeight="1">
      <c r="A6" s="99"/>
      <c r="B6" s="102" t="s">
        <v>918</v>
      </c>
      <c r="C6" s="102" t="s">
        <v>1369</v>
      </c>
      <c r="D6" s="102" t="s">
        <v>1370</v>
      </c>
      <c r="E6" s="102" t="s">
        <v>1371</v>
      </c>
      <c r="F6" s="386" t="s">
        <v>1447</v>
      </c>
      <c r="G6" s="335"/>
    </row>
    <row r="7" spans="1:7" s="51" customFormat="1" ht="22.5" customHeight="1">
      <c r="A7" s="87" t="s">
        <v>1516</v>
      </c>
      <c r="B7" s="854">
        <v>5822017</v>
      </c>
      <c r="C7" s="855">
        <v>5182633</v>
      </c>
      <c r="D7" s="855">
        <v>639384</v>
      </c>
      <c r="E7" s="855">
        <v>1744403</v>
      </c>
      <c r="F7" s="856">
        <v>4077614</v>
      </c>
      <c r="G7" s="88" t="s">
        <v>1516</v>
      </c>
    </row>
    <row r="8" spans="1:7" s="51" customFormat="1" ht="22.5" customHeight="1">
      <c r="A8" s="87" t="s">
        <v>1517</v>
      </c>
      <c r="B8" s="854">
        <v>6523938</v>
      </c>
      <c r="C8" s="855">
        <v>5774032</v>
      </c>
      <c r="D8" s="855">
        <v>749906</v>
      </c>
      <c r="E8" s="855">
        <v>1737207</v>
      </c>
      <c r="F8" s="856">
        <v>4786731</v>
      </c>
      <c r="G8" s="88" t="s">
        <v>1517</v>
      </c>
    </row>
    <row r="9" spans="1:7" s="51" customFormat="1" ht="22.5" customHeight="1">
      <c r="A9" s="87" t="s">
        <v>942</v>
      </c>
      <c r="B9" s="854">
        <v>7578301</v>
      </c>
      <c r="C9" s="855">
        <v>6647958</v>
      </c>
      <c r="D9" s="855">
        <v>930343</v>
      </c>
      <c r="E9" s="855">
        <v>1846054</v>
      </c>
      <c r="F9" s="856">
        <v>5732247</v>
      </c>
      <c r="G9" s="88" t="s">
        <v>942</v>
      </c>
    </row>
    <row r="10" spans="1:7" s="51" customFormat="1" ht="22.5" customHeight="1">
      <c r="A10" s="87" t="s">
        <v>163</v>
      </c>
      <c r="B10" s="854">
        <v>8740976</v>
      </c>
      <c r="C10" s="855">
        <v>7613683</v>
      </c>
      <c r="D10" s="855">
        <v>1127293</v>
      </c>
      <c r="E10" s="855">
        <v>1457033</v>
      </c>
      <c r="F10" s="856">
        <v>7283943</v>
      </c>
      <c r="G10" s="88" t="s">
        <v>163</v>
      </c>
    </row>
    <row r="11" spans="1:7" s="54" customFormat="1" ht="22.5" customHeight="1">
      <c r="A11" s="89" t="s">
        <v>166</v>
      </c>
      <c r="B11" s="857">
        <v>9691703</v>
      </c>
      <c r="C11" s="858">
        <v>8561657</v>
      </c>
      <c r="D11" s="858">
        <v>1130046</v>
      </c>
      <c r="E11" s="858">
        <v>1409666</v>
      </c>
      <c r="F11" s="858">
        <v>8282037</v>
      </c>
      <c r="G11" s="90" t="s">
        <v>166</v>
      </c>
    </row>
    <row r="12" spans="1:7" s="51" customFormat="1" ht="22.5" customHeight="1">
      <c r="A12" s="87" t="s">
        <v>1086</v>
      </c>
      <c r="B12" s="854">
        <v>670561</v>
      </c>
      <c r="C12" s="855">
        <v>595494</v>
      </c>
      <c r="D12" s="855">
        <v>75067</v>
      </c>
      <c r="E12" s="855">
        <v>80798</v>
      </c>
      <c r="F12" s="856">
        <v>589763</v>
      </c>
      <c r="G12" s="88" t="s">
        <v>928</v>
      </c>
    </row>
    <row r="13" spans="1:7" s="51" customFormat="1" ht="22.5" customHeight="1">
      <c r="A13" s="87" t="s">
        <v>1087</v>
      </c>
      <c r="B13" s="854">
        <v>662759</v>
      </c>
      <c r="C13" s="855">
        <v>602301</v>
      </c>
      <c r="D13" s="855">
        <v>60458</v>
      </c>
      <c r="E13" s="855">
        <v>83154</v>
      </c>
      <c r="F13" s="856">
        <v>579605</v>
      </c>
      <c r="G13" s="88" t="s">
        <v>929</v>
      </c>
    </row>
    <row r="14" spans="1:7" s="51" customFormat="1" ht="22.5" customHeight="1">
      <c r="A14" s="87" t="s">
        <v>1088</v>
      </c>
      <c r="B14" s="854">
        <v>695460</v>
      </c>
      <c r="C14" s="855">
        <v>622183</v>
      </c>
      <c r="D14" s="855">
        <v>73277</v>
      </c>
      <c r="E14" s="855">
        <v>97774</v>
      </c>
      <c r="F14" s="856">
        <v>597686</v>
      </c>
      <c r="G14" s="88" t="s">
        <v>930</v>
      </c>
    </row>
    <row r="15" spans="1:7" s="51" customFormat="1" ht="22.5" customHeight="1">
      <c r="A15" s="87" t="s">
        <v>1089</v>
      </c>
      <c r="B15" s="854">
        <v>916662</v>
      </c>
      <c r="C15" s="855">
        <v>806745</v>
      </c>
      <c r="D15" s="855">
        <v>109917</v>
      </c>
      <c r="E15" s="855">
        <v>227937</v>
      </c>
      <c r="F15" s="856">
        <v>688725</v>
      </c>
      <c r="G15" s="88" t="s">
        <v>931</v>
      </c>
    </row>
    <row r="16" spans="1:7" s="51" customFormat="1" ht="22.5" customHeight="1">
      <c r="A16" s="87" t="s">
        <v>1090</v>
      </c>
      <c r="B16" s="854">
        <v>970604</v>
      </c>
      <c r="C16" s="855">
        <v>829984</v>
      </c>
      <c r="D16" s="855">
        <v>140620</v>
      </c>
      <c r="E16" s="855">
        <v>267370</v>
      </c>
      <c r="F16" s="856">
        <v>703234</v>
      </c>
      <c r="G16" s="88" t="s">
        <v>1091</v>
      </c>
    </row>
    <row r="17" spans="1:7" s="51" customFormat="1" ht="22.5" customHeight="1">
      <c r="A17" s="87" t="s">
        <v>1092</v>
      </c>
      <c r="B17" s="854">
        <v>848316</v>
      </c>
      <c r="C17" s="855">
        <v>757839</v>
      </c>
      <c r="D17" s="855">
        <v>90477</v>
      </c>
      <c r="E17" s="855">
        <v>140454</v>
      </c>
      <c r="F17" s="856">
        <v>707862</v>
      </c>
      <c r="G17" s="88" t="s">
        <v>932</v>
      </c>
    </row>
    <row r="18" spans="1:7" s="51" customFormat="1" ht="22.5" customHeight="1">
      <c r="A18" s="87" t="s">
        <v>1093</v>
      </c>
      <c r="B18" s="854">
        <v>883132</v>
      </c>
      <c r="C18" s="855">
        <v>765402</v>
      </c>
      <c r="D18" s="855">
        <v>117730</v>
      </c>
      <c r="E18" s="855">
        <v>51116</v>
      </c>
      <c r="F18" s="856">
        <v>832016</v>
      </c>
      <c r="G18" s="88" t="s">
        <v>933</v>
      </c>
    </row>
    <row r="19" spans="1:7" s="51" customFormat="1" ht="22.5" customHeight="1">
      <c r="A19" s="87" t="s">
        <v>1094</v>
      </c>
      <c r="B19" s="854">
        <v>922466</v>
      </c>
      <c r="C19" s="855">
        <v>780679</v>
      </c>
      <c r="D19" s="855">
        <v>141787</v>
      </c>
      <c r="E19" s="855">
        <v>72928</v>
      </c>
      <c r="F19" s="856">
        <v>849538</v>
      </c>
      <c r="G19" s="88" t="s">
        <v>934</v>
      </c>
    </row>
    <row r="20" spans="1:7" s="51" customFormat="1" ht="22.5" customHeight="1">
      <c r="A20" s="87" t="s">
        <v>1095</v>
      </c>
      <c r="B20" s="854">
        <v>751674</v>
      </c>
      <c r="C20" s="855">
        <v>672842</v>
      </c>
      <c r="D20" s="855">
        <v>78832</v>
      </c>
      <c r="E20" s="855">
        <v>86457</v>
      </c>
      <c r="F20" s="856">
        <v>665217</v>
      </c>
      <c r="G20" s="88" t="s">
        <v>935</v>
      </c>
    </row>
    <row r="21" spans="1:7" s="51" customFormat="1" ht="22.5" customHeight="1">
      <c r="A21" s="87" t="s">
        <v>936</v>
      </c>
      <c r="B21" s="854">
        <v>938860</v>
      </c>
      <c r="C21" s="855">
        <v>818379</v>
      </c>
      <c r="D21" s="855">
        <v>120481</v>
      </c>
      <c r="E21" s="855">
        <v>147707</v>
      </c>
      <c r="F21" s="856">
        <v>791153</v>
      </c>
      <c r="G21" s="88" t="s">
        <v>937</v>
      </c>
    </row>
    <row r="22" spans="1:7" s="51" customFormat="1" ht="22.5" customHeight="1">
      <c r="A22" s="87" t="s">
        <v>938</v>
      </c>
      <c r="B22" s="854">
        <v>775262</v>
      </c>
      <c r="C22" s="855">
        <v>708483</v>
      </c>
      <c r="D22" s="855">
        <v>66779</v>
      </c>
      <c r="E22" s="855">
        <v>90112</v>
      </c>
      <c r="F22" s="856">
        <v>685150</v>
      </c>
      <c r="G22" s="88" t="s">
        <v>939</v>
      </c>
    </row>
    <row r="23" spans="1:7" s="51" customFormat="1" ht="22.5" customHeight="1">
      <c r="A23" s="167" t="s">
        <v>940</v>
      </c>
      <c r="B23" s="859">
        <v>655947</v>
      </c>
      <c r="C23" s="237">
        <v>601326</v>
      </c>
      <c r="D23" s="237">
        <v>54621</v>
      </c>
      <c r="E23" s="237">
        <v>63859</v>
      </c>
      <c r="F23" s="860">
        <v>592088</v>
      </c>
      <c r="G23" s="93" t="s">
        <v>941</v>
      </c>
    </row>
    <row r="24" spans="1:5" s="23" customFormat="1" ht="15.75" customHeight="1">
      <c r="A24" s="41" t="s">
        <v>360</v>
      </c>
      <c r="E24" s="67" t="s">
        <v>624</v>
      </c>
    </row>
    <row r="25" spans="1:19" s="69" customFormat="1" ht="15.75" customHeight="1">
      <c r="A25" s="68" t="s">
        <v>354</v>
      </c>
      <c r="B25" s="68"/>
      <c r="C25" s="68"/>
      <c r="D25" s="68"/>
      <c r="E25" s="68" t="s">
        <v>625</v>
      </c>
      <c r="F25" s="68"/>
      <c r="H25" s="68"/>
      <c r="I25" s="68"/>
      <c r="J25" s="68"/>
      <c r="K25" s="68"/>
      <c r="M25" s="68"/>
      <c r="N25" s="68"/>
      <c r="O25" s="68"/>
      <c r="P25" s="68"/>
      <c r="Q25" s="68"/>
      <c r="R25" s="68"/>
      <c r="S25" s="68"/>
    </row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</sheetData>
  <sheetProtection/>
  <mergeCells count="5">
    <mergeCell ref="A1:G1"/>
    <mergeCell ref="C3:D3"/>
    <mergeCell ref="E3:F3"/>
    <mergeCell ref="C4:D4"/>
    <mergeCell ref="E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P47"/>
  <sheetViews>
    <sheetView zoomScalePageLayoutView="0" workbookViewId="0" topLeftCell="A1">
      <selection activeCell="A1" sqref="A1:H1"/>
    </sheetView>
  </sheetViews>
  <sheetFormatPr defaultColWidth="35.21484375" defaultRowHeight="13.5"/>
  <cols>
    <col min="1" max="1" width="16.4453125" style="19" customWidth="1"/>
    <col min="2" max="2" width="31.88671875" style="19" customWidth="1"/>
    <col min="3" max="3" width="14.6640625" style="19" customWidth="1"/>
    <col min="4" max="4" width="8.99609375" style="19" customWidth="1"/>
    <col min="5" max="5" width="9.4453125" style="14" customWidth="1"/>
    <col min="6" max="6" width="8.77734375" style="14" customWidth="1"/>
    <col min="7" max="7" width="7.5546875" style="14" customWidth="1"/>
    <col min="8" max="8" width="25.5546875" style="51" customWidth="1"/>
    <col min="9" max="9" width="13.99609375" style="51" customWidth="1"/>
    <col min="10" max="12" width="35.21484375" style="51" customWidth="1"/>
    <col min="13" max="16384" width="35.21484375" style="14" customWidth="1"/>
  </cols>
  <sheetData>
    <row r="1" spans="1:8" ht="34.5" customHeight="1">
      <c r="A1" s="1258" t="s">
        <v>126</v>
      </c>
      <c r="B1" s="1169"/>
      <c r="C1" s="1169"/>
      <c r="D1" s="1169"/>
      <c r="E1" s="1169"/>
      <c r="F1" s="1169"/>
      <c r="G1" s="1169"/>
      <c r="H1" s="1169"/>
    </row>
    <row r="2" spans="1:8" ht="22.5" customHeight="1">
      <c r="A2" s="351" t="s">
        <v>755</v>
      </c>
      <c r="B2" s="275"/>
      <c r="C2" s="862"/>
      <c r="D2" s="193"/>
      <c r="E2" s="863"/>
      <c r="F2" s="325"/>
      <c r="G2" s="1218" t="s">
        <v>756</v>
      </c>
      <c r="H2" s="1218"/>
    </row>
    <row r="3" spans="1:8" ht="18" customHeight="1">
      <c r="A3" s="317" t="s">
        <v>716</v>
      </c>
      <c r="B3" s="417" t="s">
        <v>717</v>
      </c>
      <c r="C3" s="317" t="s">
        <v>718</v>
      </c>
      <c r="D3" s="417" t="s">
        <v>719</v>
      </c>
      <c r="E3" s="1180" t="s">
        <v>720</v>
      </c>
      <c r="F3" s="1117"/>
      <c r="G3" s="1117"/>
      <c r="H3" s="88" t="s">
        <v>899</v>
      </c>
    </row>
    <row r="4" spans="1:8" ht="18" customHeight="1">
      <c r="A4" s="84"/>
      <c r="B4" s="160"/>
      <c r="C4" s="160"/>
      <c r="D4" s="100"/>
      <c r="E4" s="100"/>
      <c r="F4" s="159" t="s">
        <v>721</v>
      </c>
      <c r="G4" s="159" t="s">
        <v>722</v>
      </c>
      <c r="H4" s="88"/>
    </row>
    <row r="5" spans="1:8" ht="18" customHeight="1">
      <c r="A5" s="194" t="s">
        <v>1076</v>
      </c>
      <c r="B5" s="168" t="s">
        <v>1274</v>
      </c>
      <c r="C5" s="168" t="s">
        <v>1275</v>
      </c>
      <c r="D5" s="154" t="s">
        <v>1378</v>
      </c>
      <c r="E5" s="154"/>
      <c r="F5" s="168" t="s">
        <v>1174</v>
      </c>
      <c r="G5" s="168" t="s">
        <v>1271</v>
      </c>
      <c r="H5" s="168" t="s">
        <v>1085</v>
      </c>
    </row>
    <row r="6" spans="1:8" s="54" customFormat="1" ht="22.5" customHeight="1">
      <c r="A6" s="864" t="s">
        <v>166</v>
      </c>
      <c r="B6" s="260" t="s">
        <v>127</v>
      </c>
      <c r="C6" s="261"/>
      <c r="D6" s="291">
        <f>SUM(D7:D23)</f>
        <v>14240</v>
      </c>
      <c r="E6" s="291"/>
      <c r="F6" s="266"/>
      <c r="G6" s="274"/>
      <c r="H6" s="261" t="s">
        <v>166</v>
      </c>
    </row>
    <row r="7" spans="1:8" ht="22.5" customHeight="1">
      <c r="A7" s="84" t="s">
        <v>723</v>
      </c>
      <c r="B7" s="865" t="s">
        <v>724</v>
      </c>
      <c r="C7" s="85" t="s">
        <v>1278</v>
      </c>
      <c r="D7" s="245">
        <v>1346</v>
      </c>
      <c r="E7" s="265" t="s">
        <v>1433</v>
      </c>
      <c r="F7" s="265" t="s">
        <v>1433</v>
      </c>
      <c r="G7" s="267" t="s">
        <v>1433</v>
      </c>
      <c r="H7" s="657" t="s">
        <v>1279</v>
      </c>
    </row>
    <row r="8" spans="1:8" ht="22.5" customHeight="1">
      <c r="A8" s="84" t="s">
        <v>725</v>
      </c>
      <c r="B8" s="865" t="s">
        <v>726</v>
      </c>
      <c r="C8" s="85" t="s">
        <v>1280</v>
      </c>
      <c r="D8" s="245">
        <v>2684</v>
      </c>
      <c r="E8" s="265" t="s">
        <v>1433</v>
      </c>
      <c r="F8" s="265" t="s">
        <v>1433</v>
      </c>
      <c r="G8" s="267" t="s">
        <v>1433</v>
      </c>
      <c r="H8" s="657" t="s">
        <v>1281</v>
      </c>
    </row>
    <row r="9" spans="1:8" ht="22.5" customHeight="1">
      <c r="A9" s="84" t="s">
        <v>727</v>
      </c>
      <c r="B9" s="865" t="s">
        <v>728</v>
      </c>
      <c r="C9" s="85" t="s">
        <v>1282</v>
      </c>
      <c r="D9" s="245">
        <v>298</v>
      </c>
      <c r="E9" s="265" t="s">
        <v>1433</v>
      </c>
      <c r="F9" s="265" t="s">
        <v>1433</v>
      </c>
      <c r="G9" s="267" t="s">
        <v>1433</v>
      </c>
      <c r="H9" s="657" t="s">
        <v>1283</v>
      </c>
    </row>
    <row r="10" spans="1:8" ht="22.5" customHeight="1">
      <c r="A10" s="84" t="s">
        <v>729</v>
      </c>
      <c r="B10" s="865" t="s">
        <v>730</v>
      </c>
      <c r="C10" s="85" t="s">
        <v>1284</v>
      </c>
      <c r="D10" s="245">
        <v>239</v>
      </c>
      <c r="E10" s="265" t="s">
        <v>1433</v>
      </c>
      <c r="F10" s="265" t="s">
        <v>1433</v>
      </c>
      <c r="G10" s="267" t="s">
        <v>1433</v>
      </c>
      <c r="H10" s="657" t="s">
        <v>1285</v>
      </c>
    </row>
    <row r="11" spans="1:8" ht="22.5" customHeight="1">
      <c r="A11" s="84" t="s">
        <v>731</v>
      </c>
      <c r="B11" s="865" t="s">
        <v>732</v>
      </c>
      <c r="C11" s="85" t="s">
        <v>1286</v>
      </c>
      <c r="D11" s="245">
        <v>970</v>
      </c>
      <c r="E11" s="247">
        <v>363.931</v>
      </c>
      <c r="F11" s="247">
        <v>358.056</v>
      </c>
      <c r="G11" s="866">
        <v>5.875</v>
      </c>
      <c r="H11" s="657" t="s">
        <v>1287</v>
      </c>
    </row>
    <row r="12" spans="1:8" ht="22.5" customHeight="1">
      <c r="A12" s="84" t="s">
        <v>733</v>
      </c>
      <c r="B12" s="865" t="s">
        <v>734</v>
      </c>
      <c r="C12" s="85" t="s">
        <v>1288</v>
      </c>
      <c r="D12" s="245">
        <v>126</v>
      </c>
      <c r="E12" s="265" t="s">
        <v>1433</v>
      </c>
      <c r="F12" s="265" t="s">
        <v>1433</v>
      </c>
      <c r="G12" s="866" t="s">
        <v>1433</v>
      </c>
      <c r="H12" s="657" t="s">
        <v>1289</v>
      </c>
    </row>
    <row r="13" spans="1:8" ht="22.5" customHeight="1">
      <c r="A13" s="84" t="s">
        <v>735</v>
      </c>
      <c r="B13" s="865" t="s">
        <v>736</v>
      </c>
      <c r="C13" s="85" t="s">
        <v>1288</v>
      </c>
      <c r="D13" s="245">
        <v>254</v>
      </c>
      <c r="E13" s="247">
        <f>F13+G13</f>
        <v>303</v>
      </c>
      <c r="F13" s="247">
        <v>300</v>
      </c>
      <c r="G13" s="866">
        <v>3</v>
      </c>
      <c r="H13" s="657" t="s">
        <v>1290</v>
      </c>
    </row>
    <row r="14" spans="1:8" ht="22.5" customHeight="1">
      <c r="A14" s="84" t="s">
        <v>737</v>
      </c>
      <c r="B14" s="865" t="s">
        <v>738</v>
      </c>
      <c r="C14" s="85" t="s">
        <v>1291</v>
      </c>
      <c r="D14" s="245">
        <v>100</v>
      </c>
      <c r="E14" s="265" t="s">
        <v>1433</v>
      </c>
      <c r="F14" s="265" t="s">
        <v>1433</v>
      </c>
      <c r="G14" s="267" t="s">
        <v>1433</v>
      </c>
      <c r="H14" s="657" t="s">
        <v>1292</v>
      </c>
    </row>
    <row r="15" spans="1:8" ht="22.5" customHeight="1">
      <c r="A15" s="84" t="s">
        <v>739</v>
      </c>
      <c r="B15" s="865" t="s">
        <v>740</v>
      </c>
      <c r="C15" s="85" t="s">
        <v>1293</v>
      </c>
      <c r="D15" s="245">
        <v>380</v>
      </c>
      <c r="E15" s="265" t="s">
        <v>1433</v>
      </c>
      <c r="F15" s="265" t="s">
        <v>1433</v>
      </c>
      <c r="G15" s="267" t="s">
        <v>1433</v>
      </c>
      <c r="H15" s="657" t="s">
        <v>1294</v>
      </c>
    </row>
    <row r="16" spans="1:8" ht="22.5" customHeight="1">
      <c r="A16" s="84" t="s">
        <v>741</v>
      </c>
      <c r="B16" s="865" t="s">
        <v>742</v>
      </c>
      <c r="C16" s="85" t="s">
        <v>1288</v>
      </c>
      <c r="D16" s="245">
        <v>134</v>
      </c>
      <c r="E16" s="265" t="s">
        <v>1433</v>
      </c>
      <c r="F16" s="265" t="s">
        <v>1433</v>
      </c>
      <c r="G16" s="267" t="s">
        <v>1433</v>
      </c>
      <c r="H16" s="657" t="s">
        <v>1143</v>
      </c>
    </row>
    <row r="17" spans="1:8" s="51" customFormat="1" ht="22.5" customHeight="1">
      <c r="A17" s="84" t="s">
        <v>743</v>
      </c>
      <c r="B17" s="865" t="s">
        <v>744</v>
      </c>
      <c r="C17" s="85" t="s">
        <v>1144</v>
      </c>
      <c r="D17" s="245">
        <v>4512</v>
      </c>
      <c r="E17" s="265" t="s">
        <v>1433</v>
      </c>
      <c r="F17" s="265" t="s">
        <v>1433</v>
      </c>
      <c r="G17" s="267" t="s">
        <v>1433</v>
      </c>
      <c r="H17" s="657" t="s">
        <v>1145</v>
      </c>
    </row>
    <row r="18" spans="1:8" s="51" customFormat="1" ht="22.5" customHeight="1">
      <c r="A18" s="84" t="s">
        <v>745</v>
      </c>
      <c r="B18" s="865" t="s">
        <v>746</v>
      </c>
      <c r="C18" s="85" t="s">
        <v>1220</v>
      </c>
      <c r="D18" s="245">
        <v>97</v>
      </c>
      <c r="E18" s="265" t="s">
        <v>1433</v>
      </c>
      <c r="F18" s="265" t="s">
        <v>1433</v>
      </c>
      <c r="G18" s="267" t="s">
        <v>1433</v>
      </c>
      <c r="H18" s="657" t="s">
        <v>1221</v>
      </c>
    </row>
    <row r="19" spans="1:8" s="51" customFormat="1" ht="22.5" customHeight="1">
      <c r="A19" s="84" t="s">
        <v>747</v>
      </c>
      <c r="B19" s="865" t="s">
        <v>748</v>
      </c>
      <c r="C19" s="85" t="s">
        <v>1222</v>
      </c>
      <c r="D19" s="245">
        <v>2407</v>
      </c>
      <c r="E19" s="265" t="s">
        <v>1433</v>
      </c>
      <c r="F19" s="265" t="s">
        <v>1433</v>
      </c>
      <c r="G19" s="267" t="s">
        <v>1433</v>
      </c>
      <c r="H19" s="657" t="s">
        <v>1223</v>
      </c>
    </row>
    <row r="20" spans="1:9" s="51" customFormat="1" ht="22.5" customHeight="1">
      <c r="A20" s="84" t="s">
        <v>749</v>
      </c>
      <c r="B20" s="865" t="s">
        <v>750</v>
      </c>
      <c r="C20" s="85" t="s">
        <v>1224</v>
      </c>
      <c r="D20" s="245">
        <v>156</v>
      </c>
      <c r="E20" s="265" t="s">
        <v>1433</v>
      </c>
      <c r="F20" s="265" t="s">
        <v>1433</v>
      </c>
      <c r="G20" s="267" t="s">
        <v>1433</v>
      </c>
      <c r="H20" s="657" t="s">
        <v>1225</v>
      </c>
      <c r="I20" s="51" t="s">
        <v>1076</v>
      </c>
    </row>
    <row r="21" spans="1:8" s="51" customFormat="1" ht="30" customHeight="1">
      <c r="A21" s="84" t="s">
        <v>751</v>
      </c>
      <c r="B21" s="867" t="s">
        <v>752</v>
      </c>
      <c r="C21" s="262" t="s">
        <v>128</v>
      </c>
      <c r="D21" s="245">
        <v>160</v>
      </c>
      <c r="E21" s="265" t="s">
        <v>1433</v>
      </c>
      <c r="F21" s="265" t="s">
        <v>1433</v>
      </c>
      <c r="G21" s="267" t="s">
        <v>1433</v>
      </c>
      <c r="H21" s="657" t="s">
        <v>1226</v>
      </c>
    </row>
    <row r="22" spans="1:8" s="51" customFormat="1" ht="22.5" customHeight="1">
      <c r="A22" s="194" t="s">
        <v>753</v>
      </c>
      <c r="B22" s="868" t="s">
        <v>754</v>
      </c>
      <c r="C22" s="263" t="s">
        <v>1276</v>
      </c>
      <c r="D22" s="264">
        <v>377</v>
      </c>
      <c r="E22" s="272" t="s">
        <v>1433</v>
      </c>
      <c r="F22" s="272" t="s">
        <v>1433</v>
      </c>
      <c r="G22" s="273" t="s">
        <v>1433</v>
      </c>
      <c r="H22" s="869" t="s">
        <v>1277</v>
      </c>
    </row>
    <row r="23" spans="1:16" ht="19.5" customHeight="1">
      <c r="A23" s="23" t="s">
        <v>361</v>
      </c>
      <c r="B23" s="14"/>
      <c r="C23" s="1259" t="s">
        <v>626</v>
      </c>
      <c r="D23" s="1259"/>
      <c r="E23" s="1259"/>
      <c r="F23" s="1259"/>
      <c r="G23" s="1259"/>
      <c r="H23" s="1259"/>
      <c r="I23" s="14"/>
      <c r="J23" s="14"/>
      <c r="K23" s="14"/>
      <c r="L23" s="14"/>
      <c r="N23" s="26"/>
      <c r="O23" s="26"/>
      <c r="P23" s="26"/>
    </row>
    <row r="24" spans="1:4" s="51" customFormat="1" ht="12.75">
      <c r="A24" s="86"/>
      <c r="B24" s="86"/>
      <c r="C24" s="86"/>
      <c r="D24" s="86"/>
    </row>
    <row r="25" spans="1:4" s="51" customFormat="1" ht="12.75">
      <c r="A25" s="86"/>
      <c r="B25" s="86"/>
      <c r="C25" s="86"/>
      <c r="D25" s="86"/>
    </row>
    <row r="26" spans="1:4" s="51" customFormat="1" ht="12.75">
      <c r="A26" s="86"/>
      <c r="B26" s="86"/>
      <c r="C26" s="86"/>
      <c r="D26" s="86"/>
    </row>
    <row r="27" spans="1:4" s="51" customFormat="1" ht="12.75">
      <c r="A27" s="86"/>
      <c r="B27" s="86"/>
      <c r="C27" s="86"/>
      <c r="D27" s="86"/>
    </row>
    <row r="28" spans="1:4" s="51" customFormat="1" ht="12.75">
      <c r="A28" s="86"/>
      <c r="B28" s="86"/>
      <c r="C28" s="86"/>
      <c r="D28" s="86"/>
    </row>
    <row r="29" spans="1:4" s="51" customFormat="1" ht="12.75">
      <c r="A29" s="86"/>
      <c r="B29" s="86"/>
      <c r="C29" s="86"/>
      <c r="D29" s="86"/>
    </row>
    <row r="30" spans="1:4" s="51" customFormat="1" ht="12.75">
      <c r="A30" s="86"/>
      <c r="B30" s="86"/>
      <c r="C30" s="86"/>
      <c r="D30" s="86"/>
    </row>
    <row r="31" spans="1:4" s="51" customFormat="1" ht="12.75">
      <c r="A31" s="86"/>
      <c r="B31" s="86"/>
      <c r="C31" s="86"/>
      <c r="D31" s="86"/>
    </row>
    <row r="32" spans="1:4" s="51" customFormat="1" ht="12.75">
      <c r="A32" s="86"/>
      <c r="B32" s="86"/>
      <c r="C32" s="86"/>
      <c r="D32" s="86"/>
    </row>
    <row r="33" spans="1:4" s="51" customFormat="1" ht="12.75">
      <c r="A33" s="86"/>
      <c r="B33" s="86"/>
      <c r="C33" s="86"/>
      <c r="D33" s="86"/>
    </row>
    <row r="34" spans="1:4" s="51" customFormat="1" ht="12.75">
      <c r="A34" s="86"/>
      <c r="B34" s="86"/>
      <c r="C34" s="86"/>
      <c r="D34" s="86"/>
    </row>
    <row r="35" spans="1:4" s="51" customFormat="1" ht="12.75">
      <c r="A35" s="86"/>
      <c r="B35" s="86"/>
      <c r="C35" s="86"/>
      <c r="D35" s="86"/>
    </row>
    <row r="36" spans="1:4" s="51" customFormat="1" ht="12.75">
      <c r="A36" s="86"/>
      <c r="B36" s="86"/>
      <c r="C36" s="86"/>
      <c r="D36" s="86"/>
    </row>
    <row r="37" spans="1:4" s="51" customFormat="1" ht="12.75">
      <c r="A37" s="86"/>
      <c r="B37" s="86"/>
      <c r="C37" s="86"/>
      <c r="D37" s="86"/>
    </row>
    <row r="38" spans="1:4" s="51" customFormat="1" ht="12.75">
      <c r="A38" s="86"/>
      <c r="B38" s="86"/>
      <c r="C38" s="86"/>
      <c r="D38" s="86"/>
    </row>
    <row r="39" spans="1:4" s="51" customFormat="1" ht="12.75">
      <c r="A39" s="86"/>
      <c r="B39" s="86"/>
      <c r="C39" s="86"/>
      <c r="D39" s="86"/>
    </row>
    <row r="40" spans="1:4" s="51" customFormat="1" ht="12.75">
      <c r="A40" s="86"/>
      <c r="B40" s="86"/>
      <c r="C40" s="86"/>
      <c r="D40" s="86"/>
    </row>
    <row r="41" spans="1:4" s="51" customFormat="1" ht="12.75">
      <c r="A41" s="86"/>
      <c r="B41" s="86"/>
      <c r="C41" s="86"/>
      <c r="D41" s="86"/>
    </row>
    <row r="42" spans="1:4" s="51" customFormat="1" ht="12.75">
      <c r="A42" s="86"/>
      <c r="B42" s="86"/>
      <c r="C42" s="86"/>
      <c r="D42" s="86"/>
    </row>
    <row r="43" spans="1:4" s="51" customFormat="1" ht="12.75">
      <c r="A43" s="86"/>
      <c r="B43" s="86"/>
      <c r="C43" s="86"/>
      <c r="D43" s="86"/>
    </row>
    <row r="44" spans="1:4" s="51" customFormat="1" ht="12.75">
      <c r="A44" s="86"/>
      <c r="B44" s="86"/>
      <c r="C44" s="86"/>
      <c r="D44" s="86"/>
    </row>
    <row r="45" spans="1:4" s="51" customFormat="1" ht="12.75">
      <c r="A45" s="86"/>
      <c r="B45" s="86"/>
      <c r="C45" s="86"/>
      <c r="D45" s="86"/>
    </row>
    <row r="46" spans="1:4" s="51" customFormat="1" ht="12.75">
      <c r="A46" s="86"/>
      <c r="B46" s="86"/>
      <c r="C46" s="86"/>
      <c r="D46" s="86"/>
    </row>
    <row r="47" spans="1:4" s="51" customFormat="1" ht="12.75">
      <c r="A47" s="86"/>
      <c r="B47" s="86"/>
      <c r="C47" s="86"/>
      <c r="D47" s="86"/>
    </row>
  </sheetData>
  <sheetProtection/>
  <mergeCells count="4">
    <mergeCell ref="A1:H1"/>
    <mergeCell ref="G2:H2"/>
    <mergeCell ref="E3:G3"/>
    <mergeCell ref="C23:H2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2"/>
  <sheetViews>
    <sheetView zoomScalePageLayoutView="0" workbookViewId="0" topLeftCell="A1">
      <selection activeCell="D28" sqref="D28"/>
    </sheetView>
  </sheetViews>
  <sheetFormatPr defaultColWidth="35.21484375" defaultRowHeight="13.5"/>
  <cols>
    <col min="1" max="1" width="22.77734375" style="19" customWidth="1"/>
    <col min="2" max="2" width="12.6640625" style="14" customWidth="1"/>
    <col min="3" max="3" width="12.3359375" style="14" customWidth="1"/>
    <col min="4" max="4" width="13.21484375" style="14" customWidth="1"/>
    <col min="5" max="5" width="12.99609375" style="14" customWidth="1"/>
    <col min="6" max="6" width="12.10546875" style="49" customWidth="1"/>
    <col min="7" max="7" width="10.88671875" style="49" customWidth="1"/>
    <col min="8" max="8" width="31.4453125" style="14" customWidth="1"/>
    <col min="9" max="9" width="14.21484375" style="19" customWidth="1"/>
    <col min="10" max="10" width="35.77734375" style="14" customWidth="1"/>
    <col min="11" max="11" width="15.6640625" style="14" customWidth="1"/>
    <col min="12" max="16384" width="35.21484375" style="14" customWidth="1"/>
  </cols>
  <sheetData>
    <row r="1" spans="1:10" s="51" customFormat="1" ht="30" customHeight="1">
      <c r="A1" s="1171" t="s">
        <v>757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9" s="51" customFormat="1" ht="23.25" customHeight="1">
      <c r="A2" s="351" t="s">
        <v>130</v>
      </c>
      <c r="B2" s="322"/>
      <c r="C2" s="870"/>
      <c r="D2" s="322"/>
      <c r="F2" s="871"/>
      <c r="G2" s="54"/>
      <c r="H2" s="870" t="s">
        <v>129</v>
      </c>
      <c r="I2" s="86"/>
    </row>
    <row r="3" spans="1:9" s="51" customFormat="1" ht="27.75" customHeight="1">
      <c r="A3" s="317"/>
      <c r="B3" s="1260" t="s">
        <v>900</v>
      </c>
      <c r="C3" s="1260"/>
      <c r="D3" s="1260" t="s">
        <v>1183</v>
      </c>
      <c r="E3" s="1260"/>
      <c r="F3" s="1261" t="s">
        <v>166</v>
      </c>
      <c r="G3" s="1261"/>
      <c r="H3" s="872"/>
      <c r="I3" s="86"/>
    </row>
    <row r="4" spans="1:9" s="51" customFormat="1" ht="18" customHeight="1">
      <c r="A4" s="84" t="s">
        <v>716</v>
      </c>
      <c r="B4" s="159" t="s">
        <v>758</v>
      </c>
      <c r="C4" s="417" t="s">
        <v>759</v>
      </c>
      <c r="D4" s="159" t="s">
        <v>758</v>
      </c>
      <c r="E4" s="417" t="s">
        <v>759</v>
      </c>
      <c r="F4" s="260" t="s">
        <v>760</v>
      </c>
      <c r="G4" s="625" t="s">
        <v>761</v>
      </c>
      <c r="H4" s="160" t="s">
        <v>1085</v>
      </c>
      <c r="I4" s="86"/>
    </row>
    <row r="5" spans="1:9" s="51" customFormat="1" ht="18" customHeight="1">
      <c r="A5" s="194"/>
      <c r="B5" s="168" t="s">
        <v>1096</v>
      </c>
      <c r="C5" s="154" t="s">
        <v>1097</v>
      </c>
      <c r="D5" s="168" t="s">
        <v>1096</v>
      </c>
      <c r="E5" s="154" t="s">
        <v>1097</v>
      </c>
      <c r="F5" s="321" t="s">
        <v>1096</v>
      </c>
      <c r="G5" s="873" t="s">
        <v>1097</v>
      </c>
      <c r="H5" s="563"/>
      <c r="I5" s="86"/>
    </row>
    <row r="6" spans="1:9" s="54" customFormat="1" ht="22.5" customHeight="1">
      <c r="A6" s="145" t="s">
        <v>762</v>
      </c>
      <c r="B6" s="247">
        <f>SUM(B7:B25)</f>
        <v>7846703</v>
      </c>
      <c r="C6" s="882">
        <f>SUM(C7:C25)</f>
        <v>15488</v>
      </c>
      <c r="D6" s="247">
        <f>SUM(D7:D25)</f>
        <v>7743917</v>
      </c>
      <c r="E6" s="882">
        <f>SUM(E7:E25)</f>
        <v>16479</v>
      </c>
      <c r="F6" s="266">
        <f>SUM(F8:F25)</f>
        <v>7630257</v>
      </c>
      <c r="G6" s="266">
        <f>SUM(G8:G25)</f>
        <v>16443.162</v>
      </c>
      <c r="H6" s="164" t="s">
        <v>1098</v>
      </c>
      <c r="I6" s="694"/>
    </row>
    <row r="7" spans="1:9" s="51" customFormat="1" ht="12.75" customHeight="1">
      <c r="A7" s="84"/>
      <c r="B7" s="247"/>
      <c r="C7" s="247"/>
      <c r="D7" s="247"/>
      <c r="E7" s="247"/>
      <c r="F7" s="265"/>
      <c r="G7" s="267"/>
      <c r="H7" s="160"/>
      <c r="I7" s="86"/>
    </row>
    <row r="8" spans="1:9" s="51" customFormat="1" ht="22.5" customHeight="1">
      <c r="A8" s="84" t="s">
        <v>763</v>
      </c>
      <c r="B8" s="247">
        <v>152447</v>
      </c>
      <c r="C8" s="247">
        <v>316</v>
      </c>
      <c r="D8" s="247">
        <v>141724</v>
      </c>
      <c r="E8" s="247">
        <v>300</v>
      </c>
      <c r="F8" s="265">
        <v>130241</v>
      </c>
      <c r="G8" s="267">
        <v>275</v>
      </c>
      <c r="H8" s="874" t="s">
        <v>1099</v>
      </c>
      <c r="I8" s="86"/>
    </row>
    <row r="9" spans="1:9" s="51" customFormat="1" ht="22.5" customHeight="1">
      <c r="A9" s="84" t="s">
        <v>764</v>
      </c>
      <c r="B9" s="247">
        <v>119576</v>
      </c>
      <c r="C9" s="247">
        <v>20</v>
      </c>
      <c r="D9" s="247">
        <v>122334</v>
      </c>
      <c r="E9" s="247">
        <v>20</v>
      </c>
      <c r="F9" s="265">
        <v>141839</v>
      </c>
      <c r="G9" s="267">
        <v>28</v>
      </c>
      <c r="H9" s="874" t="s">
        <v>1100</v>
      </c>
      <c r="I9" s="86"/>
    </row>
    <row r="10" spans="1:9" s="51" customFormat="1" ht="22.5" customHeight="1">
      <c r="A10" s="84" t="s">
        <v>765</v>
      </c>
      <c r="B10" s="247">
        <v>19828</v>
      </c>
      <c r="C10" s="247">
        <v>1</v>
      </c>
      <c r="D10" s="247">
        <v>31760</v>
      </c>
      <c r="E10" s="247">
        <v>2</v>
      </c>
      <c r="F10" s="265">
        <v>33250</v>
      </c>
      <c r="G10" s="267">
        <v>2</v>
      </c>
      <c r="H10" s="874" t="s">
        <v>1101</v>
      </c>
      <c r="I10" s="86"/>
    </row>
    <row r="11" spans="1:9" s="51" customFormat="1" ht="22.5" customHeight="1">
      <c r="A11" s="84" t="s">
        <v>766</v>
      </c>
      <c r="B11" s="247">
        <v>385370</v>
      </c>
      <c r="C11" s="247" t="s">
        <v>1077</v>
      </c>
      <c r="D11" s="247">
        <v>461308</v>
      </c>
      <c r="E11" s="247" t="s">
        <v>1077</v>
      </c>
      <c r="F11" s="265">
        <v>423580</v>
      </c>
      <c r="G11" s="267" t="s">
        <v>780</v>
      </c>
      <c r="H11" s="874" t="s">
        <v>1102</v>
      </c>
      <c r="I11" s="875"/>
    </row>
    <row r="12" spans="1:9" s="51" customFormat="1" ht="22.5" customHeight="1">
      <c r="A12" s="84" t="s">
        <v>767</v>
      </c>
      <c r="B12" s="270">
        <v>984408</v>
      </c>
      <c r="C12" s="270">
        <v>404</v>
      </c>
      <c r="D12" s="270">
        <v>1023482</v>
      </c>
      <c r="E12" s="270">
        <v>320</v>
      </c>
      <c r="F12" s="268">
        <v>893955</v>
      </c>
      <c r="G12" s="269">
        <v>344</v>
      </c>
      <c r="H12" s="874" t="s">
        <v>1103</v>
      </c>
      <c r="I12" s="86"/>
    </row>
    <row r="13" spans="1:9" s="51" customFormat="1" ht="22.5" customHeight="1">
      <c r="A13" s="84" t="s">
        <v>768</v>
      </c>
      <c r="B13" s="247">
        <v>638726</v>
      </c>
      <c r="C13" s="247">
        <v>216</v>
      </c>
      <c r="D13" s="247">
        <v>594026</v>
      </c>
      <c r="E13" s="247">
        <v>289</v>
      </c>
      <c r="F13" s="265">
        <v>609148</v>
      </c>
      <c r="G13" s="267">
        <v>332</v>
      </c>
      <c r="H13" s="874" t="s">
        <v>1104</v>
      </c>
      <c r="I13" s="86"/>
    </row>
    <row r="14" spans="1:9" s="51" customFormat="1" ht="22.5" customHeight="1">
      <c r="A14" s="84" t="s">
        <v>731</v>
      </c>
      <c r="B14" s="270">
        <v>208999</v>
      </c>
      <c r="C14" s="270">
        <v>209</v>
      </c>
      <c r="D14" s="270">
        <v>188117</v>
      </c>
      <c r="E14" s="270">
        <v>211</v>
      </c>
      <c r="F14" s="268">
        <v>363931</v>
      </c>
      <c r="G14" s="269">
        <v>364.162</v>
      </c>
      <c r="H14" s="874" t="s">
        <v>1105</v>
      </c>
      <c r="I14" s="86"/>
    </row>
    <row r="15" spans="1:9" s="51" customFormat="1" ht="22.5" customHeight="1">
      <c r="A15" s="84" t="s">
        <v>769</v>
      </c>
      <c r="B15" s="247">
        <v>730566</v>
      </c>
      <c r="C15" s="247">
        <v>3800</v>
      </c>
      <c r="D15" s="247">
        <v>693563</v>
      </c>
      <c r="E15" s="247">
        <v>4280</v>
      </c>
      <c r="F15" s="265">
        <v>658481</v>
      </c>
      <c r="G15" s="267">
        <v>4080</v>
      </c>
      <c r="H15" s="874" t="s">
        <v>1106</v>
      </c>
      <c r="I15" s="86"/>
    </row>
    <row r="16" spans="1:9" s="51" customFormat="1" ht="22.5" customHeight="1">
      <c r="A16" s="84" t="s">
        <v>770</v>
      </c>
      <c r="B16" s="247">
        <v>1141632</v>
      </c>
      <c r="C16" s="247" t="s">
        <v>1077</v>
      </c>
      <c r="D16" s="247">
        <v>1089383</v>
      </c>
      <c r="E16" s="247" t="s">
        <v>1077</v>
      </c>
      <c r="F16" s="265">
        <v>1134316</v>
      </c>
      <c r="G16" s="265" t="s">
        <v>780</v>
      </c>
      <c r="H16" s="874" t="s">
        <v>1107</v>
      </c>
      <c r="I16" s="875"/>
    </row>
    <row r="17" spans="1:9" s="51" customFormat="1" ht="22.5" customHeight="1">
      <c r="A17" s="84" t="s">
        <v>771</v>
      </c>
      <c r="B17" s="270">
        <v>211254</v>
      </c>
      <c r="C17" s="270">
        <v>68</v>
      </c>
      <c r="D17" s="270">
        <v>176133</v>
      </c>
      <c r="E17" s="270">
        <v>57</v>
      </c>
      <c r="F17" s="268">
        <v>218882</v>
      </c>
      <c r="G17" s="269">
        <v>60</v>
      </c>
      <c r="H17" s="876" t="s">
        <v>1108</v>
      </c>
      <c r="I17" s="86"/>
    </row>
    <row r="18" spans="1:9" s="51" customFormat="1" ht="22.5" customHeight="1">
      <c r="A18" s="84" t="s">
        <v>772</v>
      </c>
      <c r="B18" s="247">
        <v>115798</v>
      </c>
      <c r="C18" s="247">
        <v>9</v>
      </c>
      <c r="D18" s="247">
        <v>118908</v>
      </c>
      <c r="E18" s="247">
        <v>7</v>
      </c>
      <c r="F18" s="265">
        <v>122097</v>
      </c>
      <c r="G18" s="267">
        <v>6</v>
      </c>
      <c r="H18" s="874" t="s">
        <v>1109</v>
      </c>
      <c r="I18" s="86"/>
    </row>
    <row r="19" spans="1:9" s="51" customFormat="1" ht="22.5" customHeight="1">
      <c r="A19" s="84" t="s">
        <v>773</v>
      </c>
      <c r="B19" s="247">
        <v>730979</v>
      </c>
      <c r="C19" s="247">
        <v>1527</v>
      </c>
      <c r="D19" s="247">
        <v>631059</v>
      </c>
      <c r="E19" s="247">
        <v>1369</v>
      </c>
      <c r="F19" s="265">
        <v>509176</v>
      </c>
      <c r="G19" s="267">
        <v>1932</v>
      </c>
      <c r="H19" s="874" t="s">
        <v>1110</v>
      </c>
      <c r="I19" s="86"/>
    </row>
    <row r="20" spans="1:9" s="51" customFormat="1" ht="22.5" customHeight="1">
      <c r="A20" s="84" t="s">
        <v>774</v>
      </c>
      <c r="B20" s="247">
        <v>170705</v>
      </c>
      <c r="C20" s="247">
        <v>116</v>
      </c>
      <c r="D20" s="247">
        <v>170722</v>
      </c>
      <c r="E20" s="247">
        <v>147</v>
      </c>
      <c r="F20" s="265">
        <v>327505</v>
      </c>
      <c r="G20" s="267">
        <v>244</v>
      </c>
      <c r="H20" s="874" t="s">
        <v>1111</v>
      </c>
      <c r="I20" s="86"/>
    </row>
    <row r="21" spans="1:9" s="51" customFormat="1" ht="22.5" customHeight="1">
      <c r="A21" s="84" t="s">
        <v>775</v>
      </c>
      <c r="B21" s="270">
        <v>72033</v>
      </c>
      <c r="C21" s="270">
        <v>3</v>
      </c>
      <c r="D21" s="270">
        <v>61551</v>
      </c>
      <c r="E21" s="270">
        <v>2</v>
      </c>
      <c r="F21" s="268">
        <v>90206</v>
      </c>
      <c r="G21" s="269">
        <v>1</v>
      </c>
      <c r="H21" s="874" t="s">
        <v>1112</v>
      </c>
      <c r="I21" s="86"/>
    </row>
    <row r="22" spans="1:9" s="51" customFormat="1" ht="22.5" customHeight="1">
      <c r="A22" s="84" t="s">
        <v>776</v>
      </c>
      <c r="B22" s="247">
        <v>987967</v>
      </c>
      <c r="C22" s="247">
        <v>6063</v>
      </c>
      <c r="D22" s="247">
        <v>958951</v>
      </c>
      <c r="E22" s="247">
        <v>6015</v>
      </c>
      <c r="F22" s="265">
        <v>794373</v>
      </c>
      <c r="G22" s="267">
        <v>5575</v>
      </c>
      <c r="H22" s="874" t="s">
        <v>1113</v>
      </c>
      <c r="I22" s="86"/>
    </row>
    <row r="23" spans="1:9" s="51" customFormat="1" ht="22.5" customHeight="1">
      <c r="A23" s="84" t="s">
        <v>777</v>
      </c>
      <c r="B23" s="247">
        <v>192920</v>
      </c>
      <c r="C23" s="247">
        <v>967</v>
      </c>
      <c r="D23" s="247">
        <v>228978</v>
      </c>
      <c r="E23" s="247">
        <v>1526</v>
      </c>
      <c r="F23" s="265">
        <v>202213</v>
      </c>
      <c r="G23" s="267">
        <v>1340</v>
      </c>
      <c r="H23" s="874" t="s">
        <v>1114</v>
      </c>
      <c r="I23" s="86"/>
    </row>
    <row r="24" spans="1:9" s="51" customFormat="1" ht="22.5" customHeight="1">
      <c r="A24" s="84" t="s">
        <v>778</v>
      </c>
      <c r="B24" s="247">
        <v>686696</v>
      </c>
      <c r="C24" s="247">
        <v>724</v>
      </c>
      <c r="D24" s="247">
        <v>785599</v>
      </c>
      <c r="E24" s="247">
        <v>827</v>
      </c>
      <c r="F24" s="265">
        <v>759636</v>
      </c>
      <c r="G24" s="267">
        <v>1007</v>
      </c>
      <c r="H24" s="874" t="s">
        <v>1115</v>
      </c>
      <c r="I24" s="86"/>
    </row>
    <row r="25" spans="1:9" s="51" customFormat="1" ht="22.5" customHeight="1">
      <c r="A25" s="194" t="s">
        <v>779</v>
      </c>
      <c r="B25" s="271">
        <v>296799</v>
      </c>
      <c r="C25" s="271">
        <v>1045</v>
      </c>
      <c r="D25" s="271">
        <v>266319</v>
      </c>
      <c r="E25" s="271">
        <v>1107</v>
      </c>
      <c r="F25" s="272">
        <v>217428</v>
      </c>
      <c r="G25" s="273">
        <v>853</v>
      </c>
      <c r="H25" s="877" t="s">
        <v>1116</v>
      </c>
      <c r="I25" s="86"/>
    </row>
    <row r="26" spans="1:8" s="23" customFormat="1" ht="15.75" customHeight="1">
      <c r="A26" s="41" t="s">
        <v>360</v>
      </c>
      <c r="E26" s="67"/>
      <c r="F26" s="67" t="s">
        <v>624</v>
      </c>
      <c r="H26" s="67"/>
    </row>
    <row r="27" spans="1:9" s="51" customFormat="1" ht="19.5" customHeight="1">
      <c r="A27" s="86"/>
      <c r="F27" s="54"/>
      <c r="G27" s="54"/>
      <c r="I27" s="86"/>
    </row>
    <row r="28" spans="1:9" s="51" customFormat="1" ht="19.5" customHeight="1">
      <c r="A28" s="86"/>
      <c r="F28" s="54"/>
      <c r="G28" s="54"/>
      <c r="I28" s="86"/>
    </row>
    <row r="29" spans="1:9" s="51" customFormat="1" ht="19.5" customHeight="1">
      <c r="A29" s="86"/>
      <c r="F29" s="54"/>
      <c r="G29" s="54"/>
      <c r="I29" s="86"/>
    </row>
    <row r="30" spans="1:9" s="51" customFormat="1" ht="12.75">
      <c r="A30" s="86"/>
      <c r="F30" s="54"/>
      <c r="G30" s="54"/>
      <c r="I30" s="86"/>
    </row>
    <row r="31" spans="1:9" s="51" customFormat="1" ht="12.75">
      <c r="A31" s="86"/>
      <c r="F31" s="54"/>
      <c r="G31" s="54"/>
      <c r="I31" s="86"/>
    </row>
    <row r="32" spans="1:9" s="51" customFormat="1" ht="12.75">
      <c r="A32" s="86"/>
      <c r="F32" s="54"/>
      <c r="G32" s="54"/>
      <c r="I32" s="86"/>
    </row>
    <row r="33" spans="1:9" s="51" customFormat="1" ht="12.75">
      <c r="A33" s="86"/>
      <c r="F33" s="54"/>
      <c r="G33" s="54"/>
      <c r="I33" s="86"/>
    </row>
    <row r="34" spans="1:9" s="51" customFormat="1" ht="12.75">
      <c r="A34" s="86"/>
      <c r="F34" s="54"/>
      <c r="G34" s="54"/>
      <c r="I34" s="86"/>
    </row>
    <row r="35" spans="1:9" s="51" customFormat="1" ht="12.75">
      <c r="A35" s="86"/>
      <c r="F35" s="54"/>
      <c r="G35" s="54"/>
      <c r="I35" s="86"/>
    </row>
    <row r="36" spans="1:9" s="51" customFormat="1" ht="12.75">
      <c r="A36" s="86"/>
      <c r="F36" s="54"/>
      <c r="G36" s="54"/>
      <c r="I36" s="86"/>
    </row>
    <row r="37" spans="1:9" s="51" customFormat="1" ht="12.75">
      <c r="A37" s="86"/>
      <c r="F37" s="54"/>
      <c r="G37" s="54"/>
      <c r="I37" s="86"/>
    </row>
    <row r="38" spans="1:9" s="51" customFormat="1" ht="12.75">
      <c r="A38" s="86"/>
      <c r="F38" s="54"/>
      <c r="G38" s="54"/>
      <c r="I38" s="86"/>
    </row>
    <row r="39" spans="1:9" s="51" customFormat="1" ht="12.75">
      <c r="A39" s="86"/>
      <c r="F39" s="54"/>
      <c r="G39" s="54"/>
      <c r="I39" s="86"/>
    </row>
    <row r="40" spans="1:9" s="51" customFormat="1" ht="12.75">
      <c r="A40" s="86"/>
      <c r="F40" s="54"/>
      <c r="G40" s="54"/>
      <c r="I40" s="86"/>
    </row>
    <row r="41" spans="1:9" s="51" customFormat="1" ht="12.75">
      <c r="A41" s="86"/>
      <c r="F41" s="54"/>
      <c r="G41" s="54"/>
      <c r="I41" s="86"/>
    </row>
    <row r="42" spans="1:9" s="51" customFormat="1" ht="12.75">
      <c r="A42" s="86"/>
      <c r="F42" s="54"/>
      <c r="G42" s="54"/>
      <c r="I42" s="86"/>
    </row>
    <row r="43" spans="1:9" s="51" customFormat="1" ht="12.75">
      <c r="A43" s="86"/>
      <c r="F43" s="54"/>
      <c r="G43" s="54"/>
      <c r="I43" s="86"/>
    </row>
    <row r="44" spans="1:9" s="51" customFormat="1" ht="12.75">
      <c r="A44" s="86"/>
      <c r="F44" s="54"/>
      <c r="G44" s="54"/>
      <c r="I44" s="86"/>
    </row>
    <row r="45" spans="1:9" s="51" customFormat="1" ht="12.75">
      <c r="A45" s="86"/>
      <c r="F45" s="54"/>
      <c r="G45" s="54"/>
      <c r="I45" s="86"/>
    </row>
    <row r="46" spans="1:9" s="51" customFormat="1" ht="12.75">
      <c r="A46" s="86"/>
      <c r="F46" s="54"/>
      <c r="G46" s="54"/>
      <c r="I46" s="86"/>
    </row>
    <row r="47" spans="1:9" s="51" customFormat="1" ht="12.75">
      <c r="A47" s="86"/>
      <c r="F47" s="54"/>
      <c r="G47" s="54"/>
      <c r="I47" s="86"/>
    </row>
    <row r="48" spans="1:9" s="51" customFormat="1" ht="12.75">
      <c r="A48" s="86"/>
      <c r="F48" s="54"/>
      <c r="G48" s="54"/>
      <c r="I48" s="86"/>
    </row>
    <row r="49" spans="1:9" s="51" customFormat="1" ht="12.75">
      <c r="A49" s="86"/>
      <c r="F49" s="54"/>
      <c r="G49" s="54"/>
      <c r="I49" s="86"/>
    </row>
    <row r="50" spans="1:9" s="51" customFormat="1" ht="12.75">
      <c r="A50" s="86"/>
      <c r="F50" s="54"/>
      <c r="G50" s="54"/>
      <c r="I50" s="86"/>
    </row>
    <row r="51" spans="1:9" s="51" customFormat="1" ht="12.75">
      <c r="A51" s="86"/>
      <c r="F51" s="54"/>
      <c r="G51" s="54"/>
      <c r="I51" s="86"/>
    </row>
    <row r="52" spans="1:9" s="51" customFormat="1" ht="12.75">
      <c r="A52" s="86"/>
      <c r="F52" s="54"/>
      <c r="G52" s="54"/>
      <c r="I52" s="86"/>
    </row>
    <row r="53" spans="1:9" s="51" customFormat="1" ht="12.75">
      <c r="A53" s="86"/>
      <c r="F53" s="54"/>
      <c r="G53" s="54"/>
      <c r="I53" s="86"/>
    </row>
    <row r="54" spans="1:9" s="51" customFormat="1" ht="12.75">
      <c r="A54" s="86"/>
      <c r="F54" s="54"/>
      <c r="G54" s="54"/>
      <c r="I54" s="86"/>
    </row>
    <row r="55" spans="1:9" s="51" customFormat="1" ht="12.75">
      <c r="A55" s="86"/>
      <c r="F55" s="54"/>
      <c r="G55" s="54"/>
      <c r="I55" s="86"/>
    </row>
    <row r="56" spans="1:9" s="51" customFormat="1" ht="12.75">
      <c r="A56" s="86"/>
      <c r="F56" s="54"/>
      <c r="G56" s="54"/>
      <c r="I56" s="86"/>
    </row>
    <row r="57" spans="1:9" s="51" customFormat="1" ht="12.75">
      <c r="A57" s="86"/>
      <c r="F57" s="54"/>
      <c r="G57" s="54"/>
      <c r="I57" s="86"/>
    </row>
    <row r="58" spans="1:9" s="51" customFormat="1" ht="12.75">
      <c r="A58" s="86"/>
      <c r="F58" s="54"/>
      <c r="G58" s="54"/>
      <c r="I58" s="86"/>
    </row>
    <row r="59" spans="1:9" s="51" customFormat="1" ht="12.75">
      <c r="A59" s="86"/>
      <c r="F59" s="54"/>
      <c r="G59" s="54"/>
      <c r="I59" s="86"/>
    </row>
    <row r="60" spans="1:9" s="51" customFormat="1" ht="12.75">
      <c r="A60" s="86"/>
      <c r="F60" s="54"/>
      <c r="G60" s="54"/>
      <c r="I60" s="86"/>
    </row>
    <row r="61" spans="1:9" s="51" customFormat="1" ht="12.75">
      <c r="A61" s="86"/>
      <c r="F61" s="54"/>
      <c r="G61" s="54"/>
      <c r="I61" s="86"/>
    </row>
    <row r="62" spans="1:9" s="51" customFormat="1" ht="12.75">
      <c r="A62" s="86"/>
      <c r="F62" s="54"/>
      <c r="G62" s="54"/>
      <c r="I62" s="86"/>
    </row>
  </sheetData>
  <sheetProtection/>
  <mergeCells count="4">
    <mergeCell ref="A1:J1"/>
    <mergeCell ref="B3:C3"/>
    <mergeCell ref="D3:E3"/>
    <mergeCell ref="F3:G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F73"/>
  <sheetViews>
    <sheetView zoomScalePageLayoutView="0" workbookViewId="0" topLeftCell="A1">
      <selection activeCell="A1" sqref="A1:F1"/>
    </sheetView>
  </sheetViews>
  <sheetFormatPr defaultColWidth="35.21484375" defaultRowHeight="13.5"/>
  <cols>
    <col min="1" max="1" width="16.6640625" style="19" customWidth="1"/>
    <col min="2" max="2" width="35.88671875" style="48" customWidth="1"/>
    <col min="3" max="3" width="10.99609375" style="48" customWidth="1"/>
    <col min="4" max="4" width="10.88671875" style="14" customWidth="1"/>
    <col min="5" max="5" width="33.5546875" style="19" customWidth="1"/>
    <col min="6" max="6" width="29.10546875" style="14" customWidth="1"/>
    <col min="7" max="16384" width="35.21484375" style="14" customWidth="1"/>
  </cols>
  <sheetData>
    <row r="1" spans="1:6" s="51" customFormat="1" ht="30" customHeight="1">
      <c r="A1" s="1064" t="s">
        <v>131</v>
      </c>
      <c r="B1" s="1064"/>
      <c r="C1" s="1064"/>
      <c r="D1" s="1064"/>
      <c r="E1" s="1064"/>
      <c r="F1" s="1064"/>
    </row>
    <row r="2" spans="1:6" s="51" customFormat="1" ht="27.75" customHeight="1">
      <c r="A2" s="351" t="s">
        <v>826</v>
      </c>
      <c r="B2" s="861"/>
      <c r="C2" s="704"/>
      <c r="E2" s="883"/>
      <c r="F2" s="322" t="s">
        <v>827</v>
      </c>
    </row>
    <row r="3" spans="1:6" s="51" customFormat="1" ht="18" customHeight="1">
      <c r="A3" s="1262" t="s">
        <v>781</v>
      </c>
      <c r="B3" s="879" t="s">
        <v>782</v>
      </c>
      <c r="C3" s="879" t="s">
        <v>783</v>
      </c>
      <c r="D3" s="879" t="s">
        <v>784</v>
      </c>
      <c r="E3" s="879" t="s">
        <v>785</v>
      </c>
      <c r="F3" s="653"/>
    </row>
    <row r="4" spans="1:6" s="51" customFormat="1" ht="18" customHeight="1">
      <c r="A4" s="1263"/>
      <c r="B4" s="181" t="s">
        <v>1274</v>
      </c>
      <c r="C4" s="181" t="s">
        <v>132</v>
      </c>
      <c r="D4" s="178" t="s">
        <v>1378</v>
      </c>
      <c r="E4" s="181" t="s">
        <v>133</v>
      </c>
      <c r="F4" s="704" t="s">
        <v>1085</v>
      </c>
    </row>
    <row r="5" spans="1:6" s="51" customFormat="1" ht="22.5" customHeight="1">
      <c r="A5" s="1264"/>
      <c r="B5" s="881"/>
      <c r="C5" s="881" t="s">
        <v>134</v>
      </c>
      <c r="D5" s="244"/>
      <c r="E5" s="881"/>
      <c r="F5" s="563"/>
    </row>
    <row r="6" spans="1:6" s="54" customFormat="1" ht="22.5" customHeight="1">
      <c r="A6" s="864" t="s">
        <v>786</v>
      </c>
      <c r="B6" s="884"/>
      <c r="C6" s="884"/>
      <c r="D6" s="292">
        <f>SUM(D8:D23)</f>
        <v>14240</v>
      </c>
      <c r="E6" s="885"/>
      <c r="F6" s="886"/>
    </row>
    <row r="7" spans="1:6" s="51" customFormat="1" ht="13.5" customHeight="1">
      <c r="A7" s="84"/>
      <c r="B7" s="85"/>
      <c r="C7" s="85"/>
      <c r="D7" s="277"/>
      <c r="E7" s="887"/>
      <c r="F7" s="874"/>
    </row>
    <row r="8" spans="1:6" s="51" customFormat="1" ht="22.5" customHeight="1">
      <c r="A8" s="84" t="s">
        <v>723</v>
      </c>
      <c r="B8" s="888" t="s">
        <v>787</v>
      </c>
      <c r="C8" s="85" t="s">
        <v>1278</v>
      </c>
      <c r="D8" s="277">
        <v>1346</v>
      </c>
      <c r="E8" s="889" t="s">
        <v>788</v>
      </c>
      <c r="F8" s="890" t="s">
        <v>1279</v>
      </c>
    </row>
    <row r="9" spans="1:6" s="51" customFormat="1" ht="22.5" customHeight="1">
      <c r="A9" s="84" t="s">
        <v>725</v>
      </c>
      <c r="B9" s="888" t="s">
        <v>789</v>
      </c>
      <c r="C9" s="85" t="s">
        <v>1280</v>
      </c>
      <c r="D9" s="277">
        <v>2684</v>
      </c>
      <c r="E9" s="889" t="s">
        <v>790</v>
      </c>
      <c r="F9" s="890" t="s">
        <v>1281</v>
      </c>
    </row>
    <row r="10" spans="1:6" s="51" customFormat="1" ht="22.5" customHeight="1">
      <c r="A10" s="84" t="s">
        <v>727</v>
      </c>
      <c r="B10" s="888" t="s">
        <v>791</v>
      </c>
      <c r="C10" s="85" t="s">
        <v>1282</v>
      </c>
      <c r="D10" s="277">
        <v>298</v>
      </c>
      <c r="E10" s="889" t="s">
        <v>792</v>
      </c>
      <c r="F10" s="890" t="s">
        <v>1283</v>
      </c>
    </row>
    <row r="11" spans="1:6" s="51" customFormat="1" ht="22.5" customHeight="1">
      <c r="A11" s="84" t="s">
        <v>729</v>
      </c>
      <c r="B11" s="888" t="s">
        <v>793</v>
      </c>
      <c r="C11" s="85" t="s">
        <v>1284</v>
      </c>
      <c r="D11" s="277">
        <v>239</v>
      </c>
      <c r="E11" s="889" t="s">
        <v>794</v>
      </c>
      <c r="F11" s="890" t="s">
        <v>1285</v>
      </c>
    </row>
    <row r="12" spans="1:6" s="51" customFormat="1" ht="22.5" customHeight="1">
      <c r="A12" s="84" t="s">
        <v>731</v>
      </c>
      <c r="B12" s="888" t="s">
        <v>795</v>
      </c>
      <c r="C12" s="85" t="s">
        <v>1286</v>
      </c>
      <c r="D12" s="277">
        <v>970</v>
      </c>
      <c r="E12" s="889" t="s">
        <v>796</v>
      </c>
      <c r="F12" s="890" t="s">
        <v>135</v>
      </c>
    </row>
    <row r="13" spans="1:6" s="51" customFormat="1" ht="22.5" customHeight="1">
      <c r="A13" s="878" t="s">
        <v>797</v>
      </c>
      <c r="B13" s="891" t="s">
        <v>798</v>
      </c>
      <c r="C13" s="276" t="s">
        <v>1288</v>
      </c>
      <c r="D13" s="277">
        <v>126</v>
      </c>
      <c r="E13" s="889" t="s">
        <v>799</v>
      </c>
      <c r="F13" s="892" t="s">
        <v>1289</v>
      </c>
    </row>
    <row r="14" spans="1:6" s="51" customFormat="1" ht="22.5" customHeight="1">
      <c r="A14" s="878" t="s">
        <v>800</v>
      </c>
      <c r="B14" s="891" t="s">
        <v>801</v>
      </c>
      <c r="C14" s="276" t="s">
        <v>1288</v>
      </c>
      <c r="D14" s="277">
        <v>254</v>
      </c>
      <c r="E14" s="889" t="s">
        <v>802</v>
      </c>
      <c r="F14" s="892" t="s">
        <v>1290</v>
      </c>
    </row>
    <row r="15" spans="1:6" s="51" customFormat="1" ht="22.5" customHeight="1">
      <c r="A15" s="878" t="s">
        <v>803</v>
      </c>
      <c r="B15" s="891" t="s">
        <v>804</v>
      </c>
      <c r="C15" s="276" t="s">
        <v>1291</v>
      </c>
      <c r="D15" s="277">
        <v>100</v>
      </c>
      <c r="E15" s="889" t="s">
        <v>796</v>
      </c>
      <c r="F15" s="892" t="s">
        <v>1292</v>
      </c>
    </row>
    <row r="16" spans="1:6" s="51" customFormat="1" ht="22.5" customHeight="1">
      <c r="A16" s="878" t="s">
        <v>805</v>
      </c>
      <c r="B16" s="891" t="s">
        <v>806</v>
      </c>
      <c r="C16" s="276" t="s">
        <v>1293</v>
      </c>
      <c r="D16" s="277">
        <v>380</v>
      </c>
      <c r="E16" s="889" t="s">
        <v>792</v>
      </c>
      <c r="F16" s="892" t="s">
        <v>1294</v>
      </c>
    </row>
    <row r="17" spans="1:6" s="51" customFormat="1" ht="22.5" customHeight="1">
      <c r="A17" s="878" t="s">
        <v>807</v>
      </c>
      <c r="B17" s="891" t="s">
        <v>808</v>
      </c>
      <c r="C17" s="276" t="s">
        <v>1288</v>
      </c>
      <c r="D17" s="277">
        <v>134</v>
      </c>
      <c r="E17" s="889" t="s">
        <v>794</v>
      </c>
      <c r="F17" s="892" t="s">
        <v>1143</v>
      </c>
    </row>
    <row r="18" spans="1:6" s="51" customFormat="1" ht="22.5" customHeight="1">
      <c r="A18" s="878" t="s">
        <v>809</v>
      </c>
      <c r="B18" s="891" t="s">
        <v>810</v>
      </c>
      <c r="C18" s="276" t="s">
        <v>1144</v>
      </c>
      <c r="D18" s="277">
        <v>4512</v>
      </c>
      <c r="E18" s="889" t="s">
        <v>788</v>
      </c>
      <c r="F18" s="892" t="s">
        <v>1145</v>
      </c>
    </row>
    <row r="19" spans="1:6" s="51" customFormat="1" ht="22.5" customHeight="1">
      <c r="A19" s="878" t="s">
        <v>811</v>
      </c>
      <c r="B19" s="891" t="s">
        <v>812</v>
      </c>
      <c r="C19" s="276" t="s">
        <v>1220</v>
      </c>
      <c r="D19" s="277">
        <v>97</v>
      </c>
      <c r="E19" s="889" t="s">
        <v>813</v>
      </c>
      <c r="F19" s="892" t="s">
        <v>1221</v>
      </c>
    </row>
    <row r="20" spans="1:6" s="51" customFormat="1" ht="22.5" customHeight="1">
      <c r="A20" s="878" t="s">
        <v>814</v>
      </c>
      <c r="B20" s="891" t="s">
        <v>815</v>
      </c>
      <c r="C20" s="276" t="s">
        <v>1222</v>
      </c>
      <c r="D20" s="277">
        <v>2407</v>
      </c>
      <c r="E20" s="889" t="s">
        <v>816</v>
      </c>
      <c r="F20" s="892" t="s">
        <v>1223</v>
      </c>
    </row>
    <row r="21" spans="1:6" s="51" customFormat="1" ht="22.5" customHeight="1">
      <c r="A21" s="878" t="s">
        <v>817</v>
      </c>
      <c r="B21" s="891" t="s">
        <v>818</v>
      </c>
      <c r="C21" s="276" t="s">
        <v>1224</v>
      </c>
      <c r="D21" s="277">
        <v>156</v>
      </c>
      <c r="E21" s="889" t="s">
        <v>819</v>
      </c>
      <c r="F21" s="892" t="s">
        <v>1225</v>
      </c>
    </row>
    <row r="22" spans="1:6" s="51" customFormat="1" ht="34.5" customHeight="1">
      <c r="A22" s="878" t="s">
        <v>820</v>
      </c>
      <c r="B22" s="893" t="s">
        <v>821</v>
      </c>
      <c r="C22" s="262" t="s">
        <v>136</v>
      </c>
      <c r="D22" s="277">
        <v>160</v>
      </c>
      <c r="E22" s="889" t="s">
        <v>822</v>
      </c>
      <c r="F22" s="892" t="s">
        <v>1226</v>
      </c>
    </row>
    <row r="23" spans="1:6" s="51" customFormat="1" ht="22.5" customHeight="1">
      <c r="A23" s="880" t="s">
        <v>823</v>
      </c>
      <c r="B23" s="894" t="s">
        <v>824</v>
      </c>
      <c r="C23" s="279" t="s">
        <v>1276</v>
      </c>
      <c r="D23" s="280">
        <v>377</v>
      </c>
      <c r="E23" s="895" t="s">
        <v>825</v>
      </c>
      <c r="F23" s="896" t="s">
        <v>1277</v>
      </c>
    </row>
    <row r="24" spans="1:6" ht="21.75" customHeight="1">
      <c r="A24" s="50" t="s">
        <v>628</v>
      </c>
      <c r="B24" s="44"/>
      <c r="C24" s="14"/>
      <c r="D24" s="44"/>
      <c r="E24" s="43" t="s">
        <v>629</v>
      </c>
      <c r="F24" s="43"/>
    </row>
    <row r="25" spans="1:5" s="51" customFormat="1" ht="12.75">
      <c r="A25" s="86"/>
      <c r="B25" s="709"/>
      <c r="C25" s="709"/>
      <c r="E25" s="86"/>
    </row>
    <row r="26" spans="1:5" s="51" customFormat="1" ht="12.75">
      <c r="A26" s="86"/>
      <c r="B26" s="709"/>
      <c r="C26" s="709"/>
      <c r="E26" s="86"/>
    </row>
    <row r="27" spans="1:5" s="51" customFormat="1" ht="12.75">
      <c r="A27" s="86"/>
      <c r="B27" s="709"/>
      <c r="C27" s="709"/>
      <c r="E27" s="86"/>
    </row>
    <row r="28" spans="1:5" s="51" customFormat="1" ht="12.75">
      <c r="A28" s="86"/>
      <c r="B28" s="709"/>
      <c r="C28" s="709"/>
      <c r="E28" s="86"/>
    </row>
    <row r="29" spans="1:5" s="51" customFormat="1" ht="12.75">
      <c r="A29" s="86"/>
      <c r="B29" s="709"/>
      <c r="C29" s="709"/>
      <c r="E29" s="86"/>
    </row>
    <row r="30" spans="1:5" s="51" customFormat="1" ht="12.75">
      <c r="A30" s="86"/>
      <c r="B30" s="709"/>
      <c r="C30" s="709"/>
      <c r="E30" s="86"/>
    </row>
    <row r="31" spans="1:5" s="51" customFormat="1" ht="12.75">
      <c r="A31" s="86"/>
      <c r="B31" s="709"/>
      <c r="C31" s="709"/>
      <c r="E31" s="86"/>
    </row>
    <row r="32" spans="1:5" s="51" customFormat="1" ht="12.75">
      <c r="A32" s="86"/>
      <c r="B32" s="709"/>
      <c r="C32" s="709"/>
      <c r="E32" s="86"/>
    </row>
    <row r="33" spans="1:5" s="51" customFormat="1" ht="12.75">
      <c r="A33" s="86"/>
      <c r="B33" s="709"/>
      <c r="C33" s="709"/>
      <c r="E33" s="86"/>
    </row>
    <row r="34" spans="1:5" s="51" customFormat="1" ht="12.75">
      <c r="A34" s="86"/>
      <c r="B34" s="709"/>
      <c r="C34" s="709"/>
      <c r="E34" s="86"/>
    </row>
    <row r="35" spans="1:5" s="51" customFormat="1" ht="12.75">
      <c r="A35" s="86"/>
      <c r="B35" s="709"/>
      <c r="C35" s="709"/>
      <c r="E35" s="86"/>
    </row>
    <row r="36" spans="1:5" s="51" customFormat="1" ht="12.75">
      <c r="A36" s="86"/>
      <c r="B36" s="709"/>
      <c r="C36" s="709"/>
      <c r="E36" s="86"/>
    </row>
    <row r="37" spans="1:5" s="51" customFormat="1" ht="12.75">
      <c r="A37" s="86"/>
      <c r="B37" s="709"/>
      <c r="C37" s="709"/>
      <c r="E37" s="86"/>
    </row>
    <row r="38" spans="1:5" s="51" customFormat="1" ht="12.75">
      <c r="A38" s="86"/>
      <c r="B38" s="709"/>
      <c r="C38" s="709"/>
      <c r="E38" s="86"/>
    </row>
    <row r="39" spans="1:5" s="51" customFormat="1" ht="12.75">
      <c r="A39" s="86"/>
      <c r="B39" s="709"/>
      <c r="C39" s="709"/>
      <c r="E39" s="86"/>
    </row>
    <row r="40" spans="1:5" s="51" customFormat="1" ht="12.75">
      <c r="A40" s="86"/>
      <c r="B40" s="709"/>
      <c r="C40" s="709"/>
      <c r="E40" s="86"/>
    </row>
    <row r="41" spans="1:5" s="51" customFormat="1" ht="12.75">
      <c r="A41" s="86"/>
      <c r="B41" s="709"/>
      <c r="C41" s="709"/>
      <c r="E41" s="86"/>
    </row>
    <row r="42" spans="1:5" s="51" customFormat="1" ht="12.75">
      <c r="A42" s="86"/>
      <c r="B42" s="709"/>
      <c r="C42" s="709"/>
      <c r="E42" s="86"/>
    </row>
    <row r="43" spans="1:5" s="51" customFormat="1" ht="12.75">
      <c r="A43" s="86"/>
      <c r="B43" s="709"/>
      <c r="C43" s="709"/>
      <c r="E43" s="86"/>
    </row>
    <row r="44" spans="1:5" s="51" customFormat="1" ht="12.75">
      <c r="A44" s="86"/>
      <c r="B44" s="709"/>
      <c r="C44" s="709"/>
      <c r="E44" s="86"/>
    </row>
    <row r="45" spans="1:5" s="51" customFormat="1" ht="12.75">
      <c r="A45" s="86"/>
      <c r="B45" s="709"/>
      <c r="C45" s="709"/>
      <c r="E45" s="86"/>
    </row>
    <row r="46" spans="1:5" s="51" customFormat="1" ht="12.75">
      <c r="A46" s="86"/>
      <c r="B46" s="709"/>
      <c r="C46" s="709"/>
      <c r="E46" s="86"/>
    </row>
    <row r="47" spans="1:5" s="51" customFormat="1" ht="12.75">
      <c r="A47" s="86"/>
      <c r="B47" s="709"/>
      <c r="C47" s="709"/>
      <c r="E47" s="86"/>
    </row>
    <row r="48" spans="1:5" s="51" customFormat="1" ht="12.75">
      <c r="A48" s="86"/>
      <c r="B48" s="709"/>
      <c r="C48" s="709"/>
      <c r="E48" s="86"/>
    </row>
    <row r="49" spans="1:5" s="51" customFormat="1" ht="12.75">
      <c r="A49" s="86"/>
      <c r="B49" s="709"/>
      <c r="C49" s="709"/>
      <c r="E49" s="86"/>
    </row>
    <row r="50" spans="1:5" s="51" customFormat="1" ht="12.75">
      <c r="A50" s="86"/>
      <c r="B50" s="709"/>
      <c r="C50" s="709"/>
      <c r="E50" s="86"/>
    </row>
    <row r="51" spans="1:5" s="51" customFormat="1" ht="12.75">
      <c r="A51" s="86"/>
      <c r="B51" s="709"/>
      <c r="C51" s="709"/>
      <c r="E51" s="86"/>
    </row>
    <row r="52" spans="1:5" s="51" customFormat="1" ht="12.75">
      <c r="A52" s="86"/>
      <c r="B52" s="709"/>
      <c r="C52" s="709"/>
      <c r="E52" s="86"/>
    </row>
    <row r="53" spans="1:5" s="51" customFormat="1" ht="12.75">
      <c r="A53" s="86"/>
      <c r="B53" s="709"/>
      <c r="C53" s="709"/>
      <c r="E53" s="86"/>
    </row>
    <row r="54" spans="1:5" s="51" customFormat="1" ht="12.75">
      <c r="A54" s="86"/>
      <c r="B54" s="709"/>
      <c r="C54" s="709"/>
      <c r="E54" s="86"/>
    </row>
    <row r="55" spans="1:5" s="51" customFormat="1" ht="12.75">
      <c r="A55" s="86"/>
      <c r="B55" s="709"/>
      <c r="C55" s="709"/>
      <c r="E55" s="86"/>
    </row>
    <row r="56" spans="1:5" s="51" customFormat="1" ht="12.75">
      <c r="A56" s="86"/>
      <c r="B56" s="709"/>
      <c r="C56" s="709"/>
      <c r="E56" s="86"/>
    </row>
    <row r="57" spans="1:5" s="51" customFormat="1" ht="12.75">
      <c r="A57" s="86"/>
      <c r="B57" s="709"/>
      <c r="C57" s="709"/>
      <c r="E57" s="86"/>
    </row>
    <row r="58" spans="1:5" s="51" customFormat="1" ht="12.75">
      <c r="A58" s="86"/>
      <c r="B58" s="709"/>
      <c r="C58" s="709"/>
      <c r="E58" s="86"/>
    </row>
    <row r="59" spans="1:5" s="51" customFormat="1" ht="12.75">
      <c r="A59" s="86"/>
      <c r="B59" s="709"/>
      <c r="C59" s="709"/>
      <c r="E59" s="86"/>
    </row>
    <row r="60" spans="1:5" s="51" customFormat="1" ht="12.75">
      <c r="A60" s="86"/>
      <c r="B60" s="709"/>
      <c r="C60" s="709"/>
      <c r="E60" s="86"/>
    </row>
    <row r="61" spans="1:5" s="51" customFormat="1" ht="12.75">
      <c r="A61" s="86"/>
      <c r="B61" s="709"/>
      <c r="C61" s="709"/>
      <c r="E61" s="86"/>
    </row>
    <row r="62" spans="1:5" s="51" customFormat="1" ht="12.75">
      <c r="A62" s="86"/>
      <c r="B62" s="709"/>
      <c r="C62" s="709"/>
      <c r="E62" s="86"/>
    </row>
    <row r="63" spans="1:5" s="51" customFormat="1" ht="12.75">
      <c r="A63" s="86"/>
      <c r="B63" s="709"/>
      <c r="C63" s="709"/>
      <c r="E63" s="86"/>
    </row>
    <row r="64" spans="1:5" s="51" customFormat="1" ht="12.75">
      <c r="A64" s="86"/>
      <c r="B64" s="709"/>
      <c r="C64" s="709"/>
      <c r="E64" s="86"/>
    </row>
    <row r="65" spans="1:5" s="51" customFormat="1" ht="12.75">
      <c r="A65" s="86"/>
      <c r="B65" s="709"/>
      <c r="C65" s="709"/>
      <c r="E65" s="86"/>
    </row>
    <row r="66" spans="1:5" s="51" customFormat="1" ht="12.75">
      <c r="A66" s="86"/>
      <c r="B66" s="709"/>
      <c r="C66" s="709"/>
      <c r="E66" s="86"/>
    </row>
    <row r="67" spans="1:5" s="51" customFormat="1" ht="12.75">
      <c r="A67" s="86"/>
      <c r="B67" s="709"/>
      <c r="C67" s="709"/>
      <c r="E67" s="86"/>
    </row>
    <row r="68" spans="1:5" s="51" customFormat="1" ht="12.75">
      <c r="A68" s="86"/>
      <c r="B68" s="709"/>
      <c r="C68" s="709"/>
      <c r="E68" s="86"/>
    </row>
    <row r="69" spans="1:5" s="51" customFormat="1" ht="12.75">
      <c r="A69" s="86"/>
      <c r="B69" s="709"/>
      <c r="C69" s="709"/>
      <c r="E69" s="86"/>
    </row>
    <row r="70" spans="1:5" s="51" customFormat="1" ht="12.75">
      <c r="A70" s="86"/>
      <c r="B70" s="709"/>
      <c r="C70" s="709"/>
      <c r="E70" s="86"/>
    </row>
    <row r="71" spans="1:5" s="51" customFormat="1" ht="12.75">
      <c r="A71" s="86"/>
      <c r="B71" s="709"/>
      <c r="C71" s="709"/>
      <c r="E71" s="86"/>
    </row>
    <row r="72" spans="1:5" s="51" customFormat="1" ht="12.75">
      <c r="A72" s="86"/>
      <c r="B72" s="709"/>
      <c r="C72" s="709"/>
      <c r="E72" s="86"/>
    </row>
    <row r="73" spans="1:5" s="51" customFormat="1" ht="12.75">
      <c r="A73" s="86"/>
      <c r="B73" s="709"/>
      <c r="C73" s="709"/>
      <c r="E73" s="86"/>
    </row>
  </sheetData>
  <sheetProtection/>
  <mergeCells count="2">
    <mergeCell ref="A3:A5"/>
    <mergeCell ref="A1:F1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6"/>
  <sheetViews>
    <sheetView zoomScalePageLayoutView="0" workbookViewId="0" topLeftCell="A4">
      <selection activeCell="G18" sqref="G18"/>
    </sheetView>
  </sheetViews>
  <sheetFormatPr defaultColWidth="8.88671875" defaultRowHeight="13.5"/>
  <cols>
    <col min="1" max="1" width="15.4453125" style="42" customWidth="1"/>
    <col min="2" max="2" width="11.21484375" style="42" customWidth="1"/>
    <col min="3" max="3" width="9.88671875" style="42" customWidth="1"/>
    <col min="4" max="4" width="9.3359375" style="42" customWidth="1"/>
    <col min="5" max="6" width="9.3359375" style="377" customWidth="1"/>
    <col min="7" max="7" width="8.99609375" style="377" customWidth="1"/>
    <col min="8" max="8" width="8.4453125" style="377" customWidth="1"/>
    <col min="9" max="9" width="9.6640625" style="377" customWidth="1"/>
    <col min="10" max="10" width="9.77734375" style="42" customWidth="1"/>
    <col min="11" max="11" width="11.3359375" style="42" customWidth="1"/>
    <col min="12" max="12" width="24.6640625" style="42" customWidth="1"/>
    <col min="13" max="15" width="8.88671875" style="377" customWidth="1"/>
    <col min="16" max="16384" width="8.88671875" style="42" customWidth="1"/>
  </cols>
  <sheetData>
    <row r="1" spans="1:12" ht="27.75" customHeight="1">
      <c r="A1" s="1064" t="s">
        <v>137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</row>
    <row r="2" spans="1:12" s="51" customFormat="1" ht="27.75" customHeight="1">
      <c r="A2" s="1270" t="s">
        <v>828</v>
      </c>
      <c r="B2" s="1270"/>
      <c r="C2" s="324"/>
      <c r="D2" s="324"/>
      <c r="E2" s="324"/>
      <c r="F2" s="324"/>
      <c r="G2" s="324"/>
      <c r="H2" s="324"/>
      <c r="I2" s="324"/>
      <c r="J2" s="324"/>
      <c r="K2" s="324"/>
      <c r="L2" s="640" t="s">
        <v>829</v>
      </c>
    </row>
    <row r="3" spans="1:12" s="147" customFormat="1" ht="16.5" customHeight="1">
      <c r="A3" s="116" t="s">
        <v>915</v>
      </c>
      <c r="B3" s="829" t="s">
        <v>830</v>
      </c>
      <c r="C3" s="1271" t="s">
        <v>831</v>
      </c>
      <c r="D3" s="1272"/>
      <c r="E3" s="1271" t="s">
        <v>832</v>
      </c>
      <c r="F3" s="1272"/>
      <c r="G3" s="1272"/>
      <c r="H3" s="1272"/>
      <c r="I3" s="1272"/>
      <c r="J3" s="1273"/>
      <c r="K3" s="899" t="s">
        <v>833</v>
      </c>
      <c r="L3" s="900"/>
    </row>
    <row r="4" spans="1:12" s="147" customFormat="1" ht="16.5" customHeight="1">
      <c r="A4" s="116" t="s">
        <v>140</v>
      </c>
      <c r="B4" s="153"/>
      <c r="C4" s="1265" t="s">
        <v>138</v>
      </c>
      <c r="D4" s="1266"/>
      <c r="E4" s="1267" t="s">
        <v>139</v>
      </c>
      <c r="F4" s="1268"/>
      <c r="G4" s="1268"/>
      <c r="H4" s="1268"/>
      <c r="I4" s="1268"/>
      <c r="J4" s="1269"/>
      <c r="K4" s="901"/>
      <c r="L4" s="116" t="s">
        <v>899</v>
      </c>
    </row>
    <row r="5" spans="2:12" s="902" customFormat="1" ht="19.5" customHeight="1">
      <c r="B5" s="149"/>
      <c r="C5" s="829" t="s">
        <v>834</v>
      </c>
      <c r="D5" s="829" t="s">
        <v>835</v>
      </c>
      <c r="E5" s="829" t="s">
        <v>141</v>
      </c>
      <c r="F5" s="829" t="s">
        <v>142</v>
      </c>
      <c r="G5" s="829" t="s">
        <v>836</v>
      </c>
      <c r="H5" s="829" t="s">
        <v>143</v>
      </c>
      <c r="I5" s="898" t="s">
        <v>144</v>
      </c>
      <c r="J5" s="837" t="s">
        <v>145</v>
      </c>
      <c r="K5" s="153" t="s">
        <v>1079</v>
      </c>
      <c r="L5" s="116" t="s">
        <v>146</v>
      </c>
    </row>
    <row r="6" spans="1:12" s="902" customFormat="1" ht="30.75" customHeight="1">
      <c r="A6" s="92"/>
      <c r="B6" s="903" t="s">
        <v>147</v>
      </c>
      <c r="C6" s="150" t="s">
        <v>1378</v>
      </c>
      <c r="D6" s="191" t="s">
        <v>148</v>
      </c>
      <c r="E6" s="904" t="s">
        <v>149</v>
      </c>
      <c r="F6" s="191" t="s">
        <v>150</v>
      </c>
      <c r="G6" s="150" t="s">
        <v>151</v>
      </c>
      <c r="H6" s="191" t="s">
        <v>152</v>
      </c>
      <c r="I6" s="905" t="s">
        <v>153</v>
      </c>
      <c r="J6" s="185" t="s">
        <v>154</v>
      </c>
      <c r="K6" s="150" t="s">
        <v>155</v>
      </c>
      <c r="L6" s="906"/>
    </row>
    <row r="7" spans="1:12" s="51" customFormat="1" ht="22.5" customHeight="1">
      <c r="A7" s="87" t="s">
        <v>1516</v>
      </c>
      <c r="B7" s="281">
        <v>1957981</v>
      </c>
      <c r="C7" s="251">
        <v>784347</v>
      </c>
      <c r="D7" s="251">
        <v>4960</v>
      </c>
      <c r="E7" s="282">
        <v>15</v>
      </c>
      <c r="F7" s="282">
        <v>15</v>
      </c>
      <c r="G7" s="251">
        <v>24</v>
      </c>
      <c r="H7" s="251">
        <v>0</v>
      </c>
      <c r="I7" s="251">
        <v>0</v>
      </c>
      <c r="J7" s="282">
        <v>27</v>
      </c>
      <c r="K7" s="283">
        <v>1838610</v>
      </c>
      <c r="L7" s="97" t="s">
        <v>1516</v>
      </c>
    </row>
    <row r="8" spans="1:12" s="51" customFormat="1" ht="22.5" customHeight="1">
      <c r="A8" s="87" t="s">
        <v>1517</v>
      </c>
      <c r="B8" s="281">
        <v>1957971</v>
      </c>
      <c r="C8" s="251">
        <v>784347</v>
      </c>
      <c r="D8" s="251">
        <v>4960</v>
      </c>
      <c r="E8" s="251">
        <v>15</v>
      </c>
      <c r="F8" s="251">
        <v>15</v>
      </c>
      <c r="G8" s="251">
        <v>24</v>
      </c>
      <c r="H8" s="251">
        <v>0</v>
      </c>
      <c r="I8" s="251">
        <v>0</v>
      </c>
      <c r="J8" s="251">
        <v>27</v>
      </c>
      <c r="K8" s="283">
        <v>2104335</v>
      </c>
      <c r="L8" s="97" t="s">
        <v>1517</v>
      </c>
    </row>
    <row r="9" spans="1:12" s="51" customFormat="1" ht="22.5" customHeight="1">
      <c r="A9" s="87" t="s">
        <v>942</v>
      </c>
      <c r="B9" s="281">
        <v>1600563</v>
      </c>
      <c r="C9" s="251">
        <v>856750</v>
      </c>
      <c r="D9" s="251">
        <v>7010</v>
      </c>
      <c r="E9" s="251">
        <v>13</v>
      </c>
      <c r="F9" s="251">
        <v>14</v>
      </c>
      <c r="G9" s="251">
        <v>28</v>
      </c>
      <c r="H9" s="251">
        <v>0</v>
      </c>
      <c r="I9" s="251">
        <v>3</v>
      </c>
      <c r="J9" s="251">
        <v>30</v>
      </c>
      <c r="K9" s="283">
        <v>2384210</v>
      </c>
      <c r="L9" s="97" t="s">
        <v>942</v>
      </c>
    </row>
    <row r="10" spans="1:12" s="51" customFormat="1" ht="22.5" customHeight="1">
      <c r="A10" s="87" t="s">
        <v>163</v>
      </c>
      <c r="B10" s="281">
        <v>1967231</v>
      </c>
      <c r="C10" s="251">
        <v>758250</v>
      </c>
      <c r="D10" s="251">
        <v>5610</v>
      </c>
      <c r="E10" s="251">
        <v>13</v>
      </c>
      <c r="F10" s="251">
        <v>15</v>
      </c>
      <c r="G10" s="251">
        <v>24</v>
      </c>
      <c r="H10" s="251">
        <v>0</v>
      </c>
      <c r="I10" s="251">
        <v>11</v>
      </c>
      <c r="J10" s="251">
        <v>27</v>
      </c>
      <c r="K10" s="283">
        <v>2466450</v>
      </c>
      <c r="L10" s="97" t="s">
        <v>163</v>
      </c>
    </row>
    <row r="11" spans="1:12" s="54" customFormat="1" ht="22.5" customHeight="1">
      <c r="A11" s="89" t="s">
        <v>166</v>
      </c>
      <c r="B11" s="284">
        <f>SUM(B12:B23)</f>
        <v>1707193</v>
      </c>
      <c r="C11" s="253">
        <f aca="true" t="shared" si="0" ref="C11:K11">SUM(C12:C23)</f>
        <v>531750</v>
      </c>
      <c r="D11" s="253">
        <f t="shared" si="0"/>
        <v>5260</v>
      </c>
      <c r="E11" s="253">
        <f t="shared" si="0"/>
        <v>13</v>
      </c>
      <c r="F11" s="253">
        <f t="shared" si="0"/>
        <v>15</v>
      </c>
      <c r="G11" s="253">
        <f t="shared" si="0"/>
        <v>28</v>
      </c>
      <c r="H11" s="253">
        <f t="shared" si="0"/>
        <v>0</v>
      </c>
      <c r="I11" s="253">
        <f t="shared" si="0"/>
        <v>12</v>
      </c>
      <c r="J11" s="253">
        <f t="shared" si="0"/>
        <v>30</v>
      </c>
      <c r="K11" s="285">
        <f t="shared" si="0"/>
        <v>3048798</v>
      </c>
      <c r="L11" s="96" t="s">
        <v>166</v>
      </c>
    </row>
    <row r="12" spans="1:12" s="51" customFormat="1" ht="22.5" customHeight="1">
      <c r="A12" s="91" t="s">
        <v>156</v>
      </c>
      <c r="B12" s="281">
        <v>74750</v>
      </c>
      <c r="C12" s="251">
        <v>42250</v>
      </c>
      <c r="D12" s="251">
        <v>650</v>
      </c>
      <c r="E12" s="251">
        <v>1</v>
      </c>
      <c r="F12" s="251">
        <v>1</v>
      </c>
      <c r="G12" s="251">
        <v>2</v>
      </c>
      <c r="H12" s="251">
        <v>0</v>
      </c>
      <c r="I12" s="251">
        <v>1</v>
      </c>
      <c r="J12" s="251">
        <v>2</v>
      </c>
      <c r="K12" s="283">
        <v>341570</v>
      </c>
      <c r="L12" s="286" t="s">
        <v>1118</v>
      </c>
    </row>
    <row r="13" spans="1:12" s="51" customFormat="1" ht="22.5" customHeight="1">
      <c r="A13" s="91" t="s">
        <v>1140</v>
      </c>
      <c r="B13" s="281">
        <v>20000</v>
      </c>
      <c r="C13" s="251">
        <v>6000</v>
      </c>
      <c r="D13" s="251">
        <v>200</v>
      </c>
      <c r="E13" s="251">
        <v>1</v>
      </c>
      <c r="F13" s="251">
        <v>1</v>
      </c>
      <c r="G13" s="251">
        <v>2</v>
      </c>
      <c r="H13" s="251">
        <v>0</v>
      </c>
      <c r="I13" s="251">
        <v>1</v>
      </c>
      <c r="J13" s="251">
        <v>1</v>
      </c>
      <c r="K13" s="283">
        <v>104490</v>
      </c>
      <c r="L13" s="286" t="s">
        <v>1119</v>
      </c>
    </row>
    <row r="14" spans="1:12" s="51" customFormat="1" ht="22.5" customHeight="1">
      <c r="A14" s="91" t="s">
        <v>1120</v>
      </c>
      <c r="B14" s="281">
        <v>142226</v>
      </c>
      <c r="C14" s="251">
        <v>52500</v>
      </c>
      <c r="D14" s="251">
        <v>350</v>
      </c>
      <c r="E14" s="251">
        <v>1</v>
      </c>
      <c r="F14" s="251">
        <v>1</v>
      </c>
      <c r="G14" s="251">
        <v>2</v>
      </c>
      <c r="H14" s="251">
        <v>0</v>
      </c>
      <c r="I14" s="251">
        <v>1</v>
      </c>
      <c r="J14" s="287">
        <v>4</v>
      </c>
      <c r="K14" s="283">
        <v>138198</v>
      </c>
      <c r="L14" s="286" t="s">
        <v>1121</v>
      </c>
    </row>
    <row r="15" spans="1:12" s="51" customFormat="1" ht="22.5" customHeight="1">
      <c r="A15" s="91" t="s">
        <v>1122</v>
      </c>
      <c r="B15" s="281">
        <v>70000</v>
      </c>
      <c r="C15" s="251">
        <v>40000</v>
      </c>
      <c r="D15" s="251">
        <v>400</v>
      </c>
      <c r="E15" s="251">
        <v>1</v>
      </c>
      <c r="F15" s="251">
        <v>1</v>
      </c>
      <c r="G15" s="251">
        <v>1</v>
      </c>
      <c r="H15" s="251">
        <v>0</v>
      </c>
      <c r="I15" s="251">
        <v>1</v>
      </c>
      <c r="J15" s="251">
        <v>2</v>
      </c>
      <c r="K15" s="283">
        <v>571694</v>
      </c>
      <c r="L15" s="286" t="s">
        <v>1123</v>
      </c>
    </row>
    <row r="16" spans="1:12" s="51" customFormat="1" ht="22.5" customHeight="1">
      <c r="A16" s="91" t="s">
        <v>1124</v>
      </c>
      <c r="B16" s="281">
        <v>54000</v>
      </c>
      <c r="C16" s="251">
        <v>30000</v>
      </c>
      <c r="D16" s="251">
        <v>300</v>
      </c>
      <c r="E16" s="251">
        <v>1</v>
      </c>
      <c r="F16" s="251">
        <v>1</v>
      </c>
      <c r="G16" s="251">
        <v>1</v>
      </c>
      <c r="H16" s="251">
        <v>0</v>
      </c>
      <c r="I16" s="251">
        <v>1</v>
      </c>
      <c r="J16" s="251">
        <v>2</v>
      </c>
      <c r="K16" s="283">
        <v>120025</v>
      </c>
      <c r="L16" s="286" t="s">
        <v>1125</v>
      </c>
    </row>
    <row r="17" spans="1:12" s="51" customFormat="1" ht="22.5" customHeight="1">
      <c r="A17" s="91" t="s">
        <v>1126</v>
      </c>
      <c r="B17" s="281">
        <v>465000</v>
      </c>
      <c r="C17" s="251">
        <v>234000</v>
      </c>
      <c r="D17" s="251">
        <v>900</v>
      </c>
      <c r="E17" s="251">
        <v>2</v>
      </c>
      <c r="F17" s="251">
        <v>2</v>
      </c>
      <c r="G17" s="251">
        <v>4</v>
      </c>
      <c r="H17" s="251">
        <v>0</v>
      </c>
      <c r="I17" s="251">
        <v>1</v>
      </c>
      <c r="J17" s="251">
        <v>5</v>
      </c>
      <c r="K17" s="283">
        <v>658201</v>
      </c>
      <c r="L17" s="286" t="s">
        <v>1127</v>
      </c>
    </row>
    <row r="18" spans="1:12" s="51" customFormat="1" ht="22.5" customHeight="1">
      <c r="A18" s="91" t="s">
        <v>1128</v>
      </c>
      <c r="B18" s="281">
        <v>86000</v>
      </c>
      <c r="C18" s="251">
        <v>25000</v>
      </c>
      <c r="D18" s="251">
        <v>250</v>
      </c>
      <c r="E18" s="251">
        <v>1</v>
      </c>
      <c r="F18" s="251">
        <v>1</v>
      </c>
      <c r="G18" s="251">
        <v>3</v>
      </c>
      <c r="H18" s="251">
        <v>0</v>
      </c>
      <c r="I18" s="251">
        <v>1</v>
      </c>
      <c r="J18" s="251">
        <v>3</v>
      </c>
      <c r="K18" s="283">
        <v>62992</v>
      </c>
      <c r="L18" s="286" t="s">
        <v>1129</v>
      </c>
    </row>
    <row r="19" spans="1:12" s="51" customFormat="1" ht="22.5" customHeight="1">
      <c r="A19" s="91" t="s">
        <v>1130</v>
      </c>
      <c r="B19" s="281">
        <v>99174</v>
      </c>
      <c r="C19" s="251">
        <v>25000</v>
      </c>
      <c r="D19" s="251">
        <v>250</v>
      </c>
      <c r="E19" s="251">
        <v>1</v>
      </c>
      <c r="F19" s="251">
        <v>2</v>
      </c>
      <c r="G19" s="251">
        <v>3</v>
      </c>
      <c r="H19" s="251">
        <v>0</v>
      </c>
      <c r="I19" s="251">
        <v>1</v>
      </c>
      <c r="J19" s="251">
        <v>2</v>
      </c>
      <c r="K19" s="283">
        <v>175040</v>
      </c>
      <c r="L19" s="286" t="s">
        <v>1131</v>
      </c>
    </row>
    <row r="20" spans="1:12" s="51" customFormat="1" ht="22.5" customHeight="1">
      <c r="A20" s="91" t="s">
        <v>1132</v>
      </c>
      <c r="B20" s="281">
        <v>107400</v>
      </c>
      <c r="C20" s="251">
        <v>28000</v>
      </c>
      <c r="D20" s="251">
        <v>560</v>
      </c>
      <c r="E20" s="251">
        <v>1</v>
      </c>
      <c r="F20" s="251">
        <v>2</v>
      </c>
      <c r="G20" s="251">
        <v>4</v>
      </c>
      <c r="H20" s="251">
        <v>0</v>
      </c>
      <c r="I20" s="251">
        <v>1</v>
      </c>
      <c r="J20" s="251">
        <v>4</v>
      </c>
      <c r="K20" s="283">
        <v>513950</v>
      </c>
      <c r="L20" s="286" t="s">
        <v>1133</v>
      </c>
    </row>
    <row r="21" spans="1:12" s="51" customFormat="1" ht="22.5" customHeight="1">
      <c r="A21" s="91" t="s">
        <v>1134</v>
      </c>
      <c r="B21" s="281">
        <v>251204</v>
      </c>
      <c r="C21" s="251">
        <v>16000</v>
      </c>
      <c r="D21" s="251">
        <v>800</v>
      </c>
      <c r="E21" s="251">
        <v>1</v>
      </c>
      <c r="F21" s="251">
        <v>1</v>
      </c>
      <c r="G21" s="251">
        <v>2</v>
      </c>
      <c r="H21" s="251">
        <v>0</v>
      </c>
      <c r="I21" s="251">
        <v>1</v>
      </c>
      <c r="J21" s="251">
        <v>2</v>
      </c>
      <c r="K21" s="283">
        <v>278670</v>
      </c>
      <c r="L21" s="286" t="s">
        <v>1135</v>
      </c>
    </row>
    <row r="22" spans="1:12" s="51" customFormat="1" ht="22.5" customHeight="1">
      <c r="A22" s="91" t="s">
        <v>1136</v>
      </c>
      <c r="B22" s="281">
        <v>307439</v>
      </c>
      <c r="C22" s="251">
        <v>24000</v>
      </c>
      <c r="D22" s="251">
        <v>300</v>
      </c>
      <c r="E22" s="251">
        <v>1</v>
      </c>
      <c r="F22" s="251">
        <v>1</v>
      </c>
      <c r="G22" s="251">
        <v>1</v>
      </c>
      <c r="H22" s="251">
        <v>0</v>
      </c>
      <c r="I22" s="251">
        <v>1</v>
      </c>
      <c r="J22" s="251">
        <v>2</v>
      </c>
      <c r="K22" s="283">
        <v>25565</v>
      </c>
      <c r="L22" s="286" t="s">
        <v>1137</v>
      </c>
    </row>
    <row r="23" spans="1:12" s="51" customFormat="1" ht="22.5" customHeight="1">
      <c r="A23" s="92" t="s">
        <v>1138</v>
      </c>
      <c r="B23" s="288">
        <v>30000</v>
      </c>
      <c r="C23" s="254">
        <v>9000</v>
      </c>
      <c r="D23" s="254">
        <v>300</v>
      </c>
      <c r="E23" s="254">
        <v>1</v>
      </c>
      <c r="F23" s="254">
        <v>1</v>
      </c>
      <c r="G23" s="254">
        <v>3</v>
      </c>
      <c r="H23" s="254">
        <v>0</v>
      </c>
      <c r="I23" s="254">
        <v>1</v>
      </c>
      <c r="J23" s="254">
        <v>1</v>
      </c>
      <c r="K23" s="289">
        <v>58403</v>
      </c>
      <c r="L23" s="290" t="s">
        <v>1139</v>
      </c>
    </row>
    <row r="24" spans="1:7" s="23" customFormat="1" ht="15.75" customHeight="1">
      <c r="A24" s="41" t="s">
        <v>1420</v>
      </c>
      <c r="B24" s="41"/>
      <c r="G24" s="41" t="s">
        <v>1421</v>
      </c>
    </row>
    <row r="25" spans="1:19" s="69" customFormat="1" ht="15.75" customHeight="1">
      <c r="A25" s="68" t="s">
        <v>897</v>
      </c>
      <c r="B25" s="68"/>
      <c r="C25" s="68"/>
      <c r="D25" s="68"/>
      <c r="E25" s="68"/>
      <c r="F25" s="68"/>
      <c r="G25" s="68" t="s">
        <v>1537</v>
      </c>
      <c r="I25" s="68"/>
      <c r="J25" s="68"/>
      <c r="K25" s="68"/>
      <c r="M25" s="68"/>
      <c r="N25" s="68"/>
      <c r="O25" s="68"/>
      <c r="P25" s="68"/>
      <c r="Q25" s="68"/>
      <c r="R25" s="68"/>
      <c r="S25" s="68"/>
    </row>
    <row r="26" s="23" customFormat="1" ht="15.75" customHeight="1">
      <c r="A26" s="23" t="s">
        <v>885</v>
      </c>
    </row>
    <row r="27" s="51" customFormat="1" ht="12.75"/>
    <row r="28" s="377" customFormat="1" ht="14.25"/>
    <row r="29" s="377" customFormat="1" ht="14.25"/>
    <row r="30" s="377" customFormat="1" ht="14.25"/>
    <row r="31" s="377" customFormat="1" ht="14.25"/>
    <row r="32" s="377" customFormat="1" ht="14.25"/>
    <row r="33" s="377" customFormat="1" ht="14.25"/>
    <row r="34" s="377" customFormat="1" ht="14.25"/>
    <row r="35" s="377" customFormat="1" ht="14.25"/>
    <row r="36" s="377" customFormat="1" ht="14.25"/>
    <row r="37" s="377" customFormat="1" ht="14.25"/>
    <row r="38" s="377" customFormat="1" ht="14.25"/>
    <row r="39" s="377" customFormat="1" ht="14.25"/>
    <row r="40" s="377" customFormat="1" ht="14.25"/>
    <row r="41" s="377" customFormat="1" ht="14.25"/>
  </sheetData>
  <sheetProtection/>
  <mergeCells count="6">
    <mergeCell ref="C4:D4"/>
    <mergeCell ref="E4:J4"/>
    <mergeCell ref="A1:L1"/>
    <mergeCell ref="A2:B2"/>
    <mergeCell ref="C3:D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A1:V22"/>
  <sheetViews>
    <sheetView zoomScale="83" zoomScaleNormal="83" zoomScalePageLayoutView="0" workbookViewId="0" topLeftCell="A1">
      <pane xSplit="1" ySplit="6" topLeftCell="B7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I29" sqref="I29"/>
    </sheetView>
  </sheetViews>
  <sheetFormatPr defaultColWidth="8.88671875" defaultRowHeight="13.5"/>
  <cols>
    <col min="1" max="1" width="8.88671875" style="51" customWidth="1"/>
    <col min="2" max="3" width="9.88671875" style="51" customWidth="1"/>
    <col min="4" max="13" width="9.4453125" style="51" customWidth="1"/>
    <col min="14" max="14" width="10.6640625" style="51" customWidth="1"/>
    <col min="15" max="16384" width="8.88671875" style="51" customWidth="1"/>
  </cols>
  <sheetData>
    <row r="1" spans="1:14" ht="26.25" customHeight="1">
      <c r="A1" s="1138" t="s">
        <v>630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</row>
    <row r="2" spans="1:14" ht="18" customHeight="1">
      <c r="A2" s="323" t="s">
        <v>359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5" t="s">
        <v>631</v>
      </c>
    </row>
    <row r="3" spans="1:14" ht="15.75" customHeight="1">
      <c r="A3" s="1066" t="s">
        <v>358</v>
      </c>
      <c r="B3" s="1271" t="s">
        <v>623</v>
      </c>
      <c r="C3" s="1072"/>
      <c r="D3" s="1271" t="s">
        <v>632</v>
      </c>
      <c r="E3" s="1072"/>
      <c r="F3" s="1271" t="s">
        <v>633</v>
      </c>
      <c r="G3" s="1072"/>
      <c r="H3" s="1069" t="s">
        <v>634</v>
      </c>
      <c r="I3" s="1072"/>
      <c r="J3" s="1069" t="s">
        <v>635</v>
      </c>
      <c r="K3" s="1072"/>
      <c r="L3" s="1069" t="s">
        <v>636</v>
      </c>
      <c r="M3" s="1072"/>
      <c r="N3" s="1069" t="s">
        <v>400</v>
      </c>
    </row>
    <row r="4" spans="1:14" ht="15.75" customHeight="1">
      <c r="A4" s="1067"/>
      <c r="B4" s="1071" t="s">
        <v>619</v>
      </c>
      <c r="C4" s="1073"/>
      <c r="D4" s="1186" t="s">
        <v>637</v>
      </c>
      <c r="E4" s="1073"/>
      <c r="F4" s="1186" t="s">
        <v>638</v>
      </c>
      <c r="G4" s="1073"/>
      <c r="H4" s="1071" t="s">
        <v>639</v>
      </c>
      <c r="I4" s="1073"/>
      <c r="J4" s="1071" t="s">
        <v>640</v>
      </c>
      <c r="K4" s="1073"/>
      <c r="L4" s="1071" t="s">
        <v>641</v>
      </c>
      <c r="M4" s="1073"/>
      <c r="N4" s="1070"/>
    </row>
    <row r="5" spans="1:14" ht="15.75" customHeight="1">
      <c r="A5" s="1067"/>
      <c r="B5" s="829" t="s">
        <v>642</v>
      </c>
      <c r="C5" s="829" t="s">
        <v>643</v>
      </c>
      <c r="D5" s="829" t="s">
        <v>642</v>
      </c>
      <c r="E5" s="829" t="s">
        <v>643</v>
      </c>
      <c r="F5" s="829" t="s">
        <v>642</v>
      </c>
      <c r="G5" s="829" t="s">
        <v>643</v>
      </c>
      <c r="H5" s="829" t="s">
        <v>642</v>
      </c>
      <c r="I5" s="829" t="s">
        <v>643</v>
      </c>
      <c r="J5" s="829" t="s">
        <v>642</v>
      </c>
      <c r="K5" s="829" t="s">
        <v>643</v>
      </c>
      <c r="L5" s="829" t="s">
        <v>642</v>
      </c>
      <c r="M5" s="829" t="s">
        <v>643</v>
      </c>
      <c r="N5" s="1070"/>
    </row>
    <row r="6" spans="1:14" ht="15.75" customHeight="1">
      <c r="A6" s="1068"/>
      <c r="B6" s="102" t="s">
        <v>644</v>
      </c>
      <c r="C6" s="102" t="s">
        <v>645</v>
      </c>
      <c r="D6" s="102" t="s">
        <v>644</v>
      </c>
      <c r="E6" s="102" t="s">
        <v>645</v>
      </c>
      <c r="F6" s="102" t="s">
        <v>644</v>
      </c>
      <c r="G6" s="102" t="s">
        <v>645</v>
      </c>
      <c r="H6" s="102" t="s">
        <v>644</v>
      </c>
      <c r="I6" s="102" t="s">
        <v>645</v>
      </c>
      <c r="J6" s="102" t="s">
        <v>644</v>
      </c>
      <c r="K6" s="102" t="s">
        <v>645</v>
      </c>
      <c r="L6" s="102" t="s">
        <v>644</v>
      </c>
      <c r="M6" s="102" t="s">
        <v>645</v>
      </c>
      <c r="N6" s="1071"/>
    </row>
    <row r="7" spans="1:14" s="55" customFormat="1" ht="21.75" customHeight="1">
      <c r="A7" s="94" t="s">
        <v>1516</v>
      </c>
      <c r="B7" s="1019">
        <f>SUM(D7,F7,H7,J7,L7)</f>
        <v>29</v>
      </c>
      <c r="C7" s="1019">
        <f>SUM(E7,G7,I7,K7,M7)</f>
        <v>3800</v>
      </c>
      <c r="D7" s="1020">
        <v>6</v>
      </c>
      <c r="E7" s="1020">
        <v>1870</v>
      </c>
      <c r="F7" s="1020">
        <v>3</v>
      </c>
      <c r="G7" s="1020">
        <v>309</v>
      </c>
      <c r="H7" s="1020">
        <v>14</v>
      </c>
      <c r="I7" s="1020">
        <v>1264</v>
      </c>
      <c r="J7" s="1020">
        <v>6</v>
      </c>
      <c r="K7" s="1020">
        <v>357</v>
      </c>
      <c r="L7" s="1020">
        <v>0</v>
      </c>
      <c r="M7" s="1020">
        <v>0</v>
      </c>
      <c r="N7" s="95" t="s">
        <v>1516</v>
      </c>
    </row>
    <row r="8" spans="1:14" s="55" customFormat="1" ht="21.75" customHeight="1">
      <c r="A8" s="94" t="s">
        <v>1517</v>
      </c>
      <c r="B8" s="1019">
        <f>SUM(D8,F8,H8,J8,L8)</f>
        <v>29</v>
      </c>
      <c r="C8" s="1019">
        <f>SUM(E8,G8,I8,K8,M8)</f>
        <v>3800</v>
      </c>
      <c r="D8" s="1020">
        <v>6</v>
      </c>
      <c r="E8" s="1020">
        <v>1870</v>
      </c>
      <c r="F8" s="1020">
        <v>3</v>
      </c>
      <c r="G8" s="1020">
        <v>309</v>
      </c>
      <c r="H8" s="1020">
        <v>14</v>
      </c>
      <c r="I8" s="1020">
        <v>1264</v>
      </c>
      <c r="J8" s="1020">
        <v>6</v>
      </c>
      <c r="K8" s="1020">
        <v>357</v>
      </c>
      <c r="L8" s="1020">
        <v>0</v>
      </c>
      <c r="M8" s="1020">
        <v>0</v>
      </c>
      <c r="N8" s="95" t="s">
        <v>1517</v>
      </c>
    </row>
    <row r="9" spans="1:14" s="55" customFormat="1" ht="21.75" customHeight="1">
      <c r="A9" s="94" t="s">
        <v>352</v>
      </c>
      <c r="B9" s="1019">
        <v>29</v>
      </c>
      <c r="C9" s="1019">
        <v>3800</v>
      </c>
      <c r="D9" s="1020">
        <v>6</v>
      </c>
      <c r="E9" s="1020">
        <v>1870</v>
      </c>
      <c r="F9" s="1020">
        <v>3</v>
      </c>
      <c r="G9" s="1020">
        <v>309</v>
      </c>
      <c r="H9" s="1020">
        <v>14</v>
      </c>
      <c r="I9" s="1020">
        <v>1264</v>
      </c>
      <c r="J9" s="1020">
        <v>6</v>
      </c>
      <c r="K9" s="1020">
        <v>357</v>
      </c>
      <c r="L9" s="1020">
        <v>0</v>
      </c>
      <c r="M9" s="1020">
        <v>0</v>
      </c>
      <c r="N9" s="95" t="s">
        <v>352</v>
      </c>
    </row>
    <row r="10" spans="1:14" s="55" customFormat="1" ht="21.75" customHeight="1">
      <c r="A10" s="94" t="s">
        <v>163</v>
      </c>
      <c r="B10" s="1019">
        <v>35</v>
      </c>
      <c r="C10" s="1019">
        <v>4105</v>
      </c>
      <c r="D10" s="1020">
        <v>6</v>
      </c>
      <c r="E10" s="1020">
        <v>1866</v>
      </c>
      <c r="F10" s="1020">
        <v>3</v>
      </c>
      <c r="G10" s="1020">
        <v>309</v>
      </c>
      <c r="H10" s="1020">
        <v>15</v>
      </c>
      <c r="I10" s="1020">
        <v>1300</v>
      </c>
      <c r="J10" s="1020">
        <v>6</v>
      </c>
      <c r="K10" s="1020">
        <v>357</v>
      </c>
      <c r="L10" s="1020">
        <v>0</v>
      </c>
      <c r="M10" s="1020">
        <v>0</v>
      </c>
      <c r="N10" s="95" t="s">
        <v>164</v>
      </c>
    </row>
    <row r="11" spans="1:14" s="54" customFormat="1" ht="21.75" customHeight="1">
      <c r="A11" s="183" t="s">
        <v>207</v>
      </c>
      <c r="B11" s="850">
        <f>SUM(D11,F11,H11,J11,L11,B20)</f>
        <v>37</v>
      </c>
      <c r="C11" s="840">
        <f>SUM(E11,G11,I11,K11,M11,C20)</f>
        <v>4191</v>
      </c>
      <c r="D11" s="1021">
        <v>6</v>
      </c>
      <c r="E11" s="1021">
        <v>1866</v>
      </c>
      <c r="F11" s="1021">
        <v>2</v>
      </c>
      <c r="G11" s="1021">
        <v>201</v>
      </c>
      <c r="H11" s="1021">
        <v>11</v>
      </c>
      <c r="I11" s="1021">
        <v>1015</v>
      </c>
      <c r="J11" s="1021">
        <v>2</v>
      </c>
      <c r="K11" s="1021">
        <v>119</v>
      </c>
      <c r="L11" s="1022">
        <v>2</v>
      </c>
      <c r="M11" s="1022">
        <v>105</v>
      </c>
      <c r="N11" s="184" t="s">
        <v>207</v>
      </c>
    </row>
    <row r="12" spans="1:14" ht="10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1:22" ht="26.25" customHeight="1">
      <c r="A13" s="1066" t="s">
        <v>358</v>
      </c>
      <c r="B13" s="1274" t="s">
        <v>646</v>
      </c>
      <c r="C13" s="1275"/>
      <c r="D13" s="1274" t="s">
        <v>647</v>
      </c>
      <c r="E13" s="1275"/>
      <c r="F13" s="1077" t="s">
        <v>648</v>
      </c>
      <c r="G13" s="1078"/>
      <c r="H13" s="1078"/>
      <c r="I13" s="1078"/>
      <c r="J13" s="1078"/>
      <c r="K13" s="1078"/>
      <c r="L13" s="1079"/>
      <c r="M13" s="1276" t="s">
        <v>649</v>
      </c>
      <c r="N13" s="1277"/>
      <c r="O13" s="1278"/>
      <c r="P13" s="1069" t="s">
        <v>400</v>
      </c>
      <c r="Q13" s="97"/>
      <c r="R13" s="208"/>
      <c r="S13" s="208"/>
      <c r="T13" s="208"/>
      <c r="U13" s="208"/>
      <c r="V13" s="208"/>
    </row>
    <row r="14" spans="1:22" ht="15.75" customHeight="1">
      <c r="A14" s="1067"/>
      <c r="B14" s="829" t="s">
        <v>642</v>
      </c>
      <c r="C14" s="829" t="s">
        <v>643</v>
      </c>
      <c r="D14" s="829" t="s">
        <v>642</v>
      </c>
      <c r="E14" s="829" t="s">
        <v>643</v>
      </c>
      <c r="F14" s="153" t="s">
        <v>632</v>
      </c>
      <c r="G14" s="153" t="s">
        <v>633</v>
      </c>
      <c r="H14" s="101" t="s">
        <v>634</v>
      </c>
      <c r="I14" s="101" t="s">
        <v>635</v>
      </c>
      <c r="J14" s="101" t="s">
        <v>636</v>
      </c>
      <c r="K14" s="1280" t="s">
        <v>646</v>
      </c>
      <c r="L14" s="1280" t="s">
        <v>647</v>
      </c>
      <c r="M14" s="1280" t="s">
        <v>650</v>
      </c>
      <c r="N14" s="1280" t="s">
        <v>651</v>
      </c>
      <c r="O14" s="1280" t="s">
        <v>652</v>
      </c>
      <c r="P14" s="1070"/>
      <c r="Q14" s="97"/>
      <c r="R14" s="208"/>
      <c r="S14" s="208"/>
      <c r="T14" s="208"/>
      <c r="U14" s="208"/>
      <c r="V14" s="208"/>
    </row>
    <row r="15" spans="1:22" ht="15.75" customHeight="1">
      <c r="A15" s="1068"/>
      <c r="B15" s="102" t="s">
        <v>644</v>
      </c>
      <c r="C15" s="102" t="s">
        <v>645</v>
      </c>
      <c r="D15" s="102" t="s">
        <v>644</v>
      </c>
      <c r="E15" s="102" t="s">
        <v>645</v>
      </c>
      <c r="F15" s="386" t="s">
        <v>637</v>
      </c>
      <c r="G15" s="386" t="s">
        <v>638</v>
      </c>
      <c r="H15" s="102" t="s">
        <v>639</v>
      </c>
      <c r="I15" s="102" t="s">
        <v>640</v>
      </c>
      <c r="J15" s="102" t="s">
        <v>641</v>
      </c>
      <c r="K15" s="1281"/>
      <c r="L15" s="1281"/>
      <c r="M15" s="1281"/>
      <c r="N15" s="1281"/>
      <c r="O15" s="1281"/>
      <c r="P15" s="1071"/>
      <c r="Q15" s="97"/>
      <c r="R15" s="208"/>
      <c r="S15" s="208"/>
      <c r="T15" s="208"/>
      <c r="U15" s="208"/>
      <c r="V15" s="208"/>
    </row>
    <row r="16" spans="1:22" s="55" customFormat="1" ht="21.75" customHeight="1">
      <c r="A16" s="94" t="s">
        <v>1516</v>
      </c>
      <c r="B16" s="1023">
        <v>0</v>
      </c>
      <c r="C16" s="1023">
        <v>0</v>
      </c>
      <c r="D16" s="1023">
        <v>0</v>
      </c>
      <c r="E16" s="1023">
        <v>0</v>
      </c>
      <c r="F16" s="1024">
        <v>68.7</v>
      </c>
      <c r="G16" s="1024">
        <v>76.2</v>
      </c>
      <c r="H16" s="1024">
        <v>70.1</v>
      </c>
      <c r="I16" s="1024">
        <v>47.5</v>
      </c>
      <c r="J16" s="1024" t="s">
        <v>627</v>
      </c>
      <c r="K16" s="1023">
        <v>0</v>
      </c>
      <c r="L16" s="1023">
        <v>0</v>
      </c>
      <c r="M16" s="1020">
        <v>62525</v>
      </c>
      <c r="N16" s="1023">
        <v>0</v>
      </c>
      <c r="O16" s="1023">
        <v>0</v>
      </c>
      <c r="P16" s="95" t="s">
        <v>1516</v>
      </c>
      <c r="Q16" s="196"/>
      <c r="R16" s="1025"/>
      <c r="S16" s="1025"/>
      <c r="T16" s="1025"/>
      <c r="U16" s="1025"/>
      <c r="V16" s="1025"/>
    </row>
    <row r="17" spans="1:22" s="55" customFormat="1" ht="21.75" customHeight="1">
      <c r="A17" s="94" t="s">
        <v>1517</v>
      </c>
      <c r="B17" s="1023">
        <v>0</v>
      </c>
      <c r="C17" s="1023">
        <v>0</v>
      </c>
      <c r="D17" s="1023">
        <v>0</v>
      </c>
      <c r="E17" s="1023">
        <v>0</v>
      </c>
      <c r="F17" s="1024">
        <v>79.8</v>
      </c>
      <c r="G17" s="1024">
        <v>69.2</v>
      </c>
      <c r="H17" s="1024">
        <v>72.7</v>
      </c>
      <c r="I17" s="1024">
        <v>44.2</v>
      </c>
      <c r="J17" s="1024" t="s">
        <v>627</v>
      </c>
      <c r="K17" s="1023">
        <v>0</v>
      </c>
      <c r="L17" s="1023">
        <v>0</v>
      </c>
      <c r="M17" s="1026">
        <v>65080</v>
      </c>
      <c r="N17" s="1023">
        <v>0</v>
      </c>
      <c r="O17" s="1023">
        <v>0</v>
      </c>
      <c r="P17" s="95" t="s">
        <v>1517</v>
      </c>
      <c r="Q17" s="196"/>
      <c r="R17" s="1025"/>
      <c r="S17" s="1025"/>
      <c r="T17" s="1025"/>
      <c r="U17" s="1025"/>
      <c r="V17" s="1025"/>
    </row>
    <row r="18" spans="1:22" s="55" customFormat="1" ht="21.75" customHeight="1">
      <c r="A18" s="94" t="s">
        <v>352</v>
      </c>
      <c r="B18" s="1027">
        <v>6</v>
      </c>
      <c r="C18" s="1027">
        <v>316</v>
      </c>
      <c r="D18" s="1027">
        <v>6</v>
      </c>
      <c r="E18" s="1027">
        <v>520</v>
      </c>
      <c r="F18" s="1024">
        <v>82.2</v>
      </c>
      <c r="G18" s="1024">
        <v>76.6</v>
      </c>
      <c r="H18" s="1024">
        <v>77.9</v>
      </c>
      <c r="I18" s="1024">
        <v>56.4</v>
      </c>
      <c r="J18" s="1024" t="s">
        <v>627</v>
      </c>
      <c r="K18" s="1028">
        <v>44.1</v>
      </c>
      <c r="L18" s="1028">
        <v>60.3</v>
      </c>
      <c r="M18" s="1026">
        <v>126911</v>
      </c>
      <c r="N18" s="1027">
        <v>82180</v>
      </c>
      <c r="O18" s="1027">
        <v>44731</v>
      </c>
      <c r="P18" s="95" t="s">
        <v>352</v>
      </c>
      <c r="Q18" s="196"/>
      <c r="R18" s="1025"/>
      <c r="S18" s="1025"/>
      <c r="T18" s="1025"/>
      <c r="U18" s="1025"/>
      <c r="V18" s="1025"/>
    </row>
    <row r="19" spans="1:22" s="55" customFormat="1" ht="21.75" customHeight="1">
      <c r="A19" s="94" t="s">
        <v>163</v>
      </c>
      <c r="B19" s="1027">
        <v>5</v>
      </c>
      <c r="C19" s="1027">
        <v>273</v>
      </c>
      <c r="D19" s="1027">
        <v>7</v>
      </c>
      <c r="E19" s="1027">
        <v>565</v>
      </c>
      <c r="F19" s="1024">
        <v>80.8</v>
      </c>
      <c r="G19" s="1024">
        <v>73.8</v>
      </c>
      <c r="H19" s="1026">
        <v>82</v>
      </c>
      <c r="I19" s="1024">
        <v>63.1</v>
      </c>
      <c r="J19" s="1024" t="s">
        <v>627</v>
      </c>
      <c r="K19" s="1028">
        <v>36.5</v>
      </c>
      <c r="L19" s="1028">
        <v>60.4</v>
      </c>
      <c r="M19" s="1026">
        <v>142553</v>
      </c>
      <c r="N19" s="1027">
        <v>93339</v>
      </c>
      <c r="O19" s="1027">
        <v>49214</v>
      </c>
      <c r="P19" s="95" t="s">
        <v>163</v>
      </c>
      <c r="Q19" s="196"/>
      <c r="R19" s="1025"/>
      <c r="S19" s="1025"/>
      <c r="T19" s="1025"/>
      <c r="U19" s="1025"/>
      <c r="V19" s="1025"/>
    </row>
    <row r="20" spans="1:22" s="54" customFormat="1" ht="21.75" customHeight="1">
      <c r="A20" s="1029" t="s">
        <v>207</v>
      </c>
      <c r="B20" s="1030">
        <v>14</v>
      </c>
      <c r="C20" s="1030">
        <v>885</v>
      </c>
      <c r="D20" s="1030">
        <v>11</v>
      </c>
      <c r="E20" s="1030">
        <v>715</v>
      </c>
      <c r="F20" s="1031">
        <v>83.5</v>
      </c>
      <c r="G20" s="1031">
        <v>82.6</v>
      </c>
      <c r="H20" s="1031">
        <v>81.9</v>
      </c>
      <c r="I20" s="1031">
        <v>11.8</v>
      </c>
      <c r="J20" s="1032">
        <v>66.6</v>
      </c>
      <c r="K20" s="1033">
        <v>68.1</v>
      </c>
      <c r="L20" s="1031">
        <v>64.2</v>
      </c>
      <c r="M20" s="1034">
        <f>N20+O20</f>
        <v>161272</v>
      </c>
      <c r="N20" s="1035">
        <v>107442</v>
      </c>
      <c r="O20" s="1035">
        <v>53830</v>
      </c>
      <c r="P20" s="1036" t="s">
        <v>207</v>
      </c>
      <c r="Q20" s="1037"/>
      <c r="R20" s="1038"/>
      <c r="S20" s="1038"/>
      <c r="T20" s="1038"/>
      <c r="U20" s="1038"/>
      <c r="V20" s="1038"/>
    </row>
    <row r="21" spans="1:16" ht="23.25" customHeight="1">
      <c r="A21" s="1279" t="s">
        <v>653</v>
      </c>
      <c r="B21" s="1279"/>
      <c r="C21" s="1279"/>
      <c r="D21" s="1279"/>
      <c r="E21" s="1279"/>
      <c r="F21" s="1279"/>
      <c r="G21" s="1279"/>
      <c r="H21" s="1279"/>
      <c r="I21" s="1279"/>
      <c r="J21" s="653" t="s">
        <v>654</v>
      </c>
      <c r="K21" s="324"/>
      <c r="L21" s="653"/>
      <c r="M21" s="327"/>
      <c r="N21" s="327"/>
      <c r="O21" s="327"/>
      <c r="P21" s="327"/>
    </row>
    <row r="22" ht="12.75">
      <c r="A22" s="51" t="s">
        <v>837</v>
      </c>
    </row>
  </sheetData>
  <sheetProtection/>
  <mergeCells count="27">
    <mergeCell ref="A21:I21"/>
    <mergeCell ref="P13:P15"/>
    <mergeCell ref="K14:K15"/>
    <mergeCell ref="L14:L15"/>
    <mergeCell ref="M14:M15"/>
    <mergeCell ref="N14:N15"/>
    <mergeCell ref="O14:O15"/>
    <mergeCell ref="L4:M4"/>
    <mergeCell ref="A13:A15"/>
    <mergeCell ref="B13:C13"/>
    <mergeCell ref="D13:E13"/>
    <mergeCell ref="F13:L13"/>
    <mergeCell ref="M13:O13"/>
    <mergeCell ref="D4:E4"/>
    <mergeCell ref="F4:G4"/>
    <mergeCell ref="H4:I4"/>
    <mergeCell ref="J4:K4"/>
    <mergeCell ref="A1:N1"/>
    <mergeCell ref="A3:A6"/>
    <mergeCell ref="B3:C3"/>
    <mergeCell ref="D3:E3"/>
    <mergeCell ref="F3:G3"/>
    <mergeCell ref="H3:I3"/>
    <mergeCell ref="J3:K3"/>
    <mergeCell ref="L3:M3"/>
    <mergeCell ref="N3:N6"/>
    <mergeCell ref="B4:C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showZeros="0" zoomScalePageLayoutView="0" workbookViewId="0" topLeftCell="A1">
      <pane xSplit="1" ySplit="6" topLeftCell="B7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F26" sqref="F26"/>
    </sheetView>
  </sheetViews>
  <sheetFormatPr defaultColWidth="8.88671875" defaultRowHeight="13.5"/>
  <cols>
    <col min="1" max="2" width="8.88671875" style="51" customWidth="1"/>
    <col min="3" max="3" width="10.4453125" style="51" bestFit="1" customWidth="1"/>
    <col min="4" max="4" width="9.99609375" style="51" bestFit="1" customWidth="1"/>
    <col min="5" max="5" width="11.77734375" style="51" customWidth="1"/>
    <col min="6" max="6" width="12.77734375" style="51" customWidth="1"/>
    <col min="7" max="7" width="10.5546875" style="51" bestFit="1" customWidth="1"/>
    <col min="8" max="8" width="11.6640625" style="51" bestFit="1" customWidth="1"/>
    <col min="9" max="11" width="11.99609375" style="51" customWidth="1"/>
    <col min="12" max="16384" width="8.88671875" style="51" customWidth="1"/>
  </cols>
  <sheetData>
    <row r="1" spans="1:11" ht="24.75" customHeight="1">
      <c r="A1" s="1064" t="s">
        <v>655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</row>
    <row r="2" spans="1:11" ht="14.25" customHeight="1">
      <c r="A2" s="1039" t="s">
        <v>357</v>
      </c>
      <c r="B2" s="323"/>
      <c r="C2" s="324"/>
      <c r="D2" s="324"/>
      <c r="E2" s="324"/>
      <c r="F2" s="324"/>
      <c r="G2" s="324"/>
      <c r="H2" s="324"/>
      <c r="J2" s="325"/>
      <c r="K2" s="325" t="s">
        <v>656</v>
      </c>
    </row>
    <row r="3" spans="1:11" ht="15.75" customHeight="1">
      <c r="A3" s="1066" t="s">
        <v>355</v>
      </c>
      <c r="B3" s="1185" t="s">
        <v>657</v>
      </c>
      <c r="C3" s="1219"/>
      <c r="D3" s="1219"/>
      <c r="E3" s="1219"/>
      <c r="F3" s="1219"/>
      <c r="G3" s="1219"/>
      <c r="H3" s="1072"/>
      <c r="I3" s="331" t="s">
        <v>658</v>
      </c>
      <c r="J3" s="898" t="s">
        <v>659</v>
      </c>
      <c r="K3" s="1069" t="s">
        <v>400</v>
      </c>
    </row>
    <row r="4" spans="1:11" ht="15.75" customHeight="1">
      <c r="A4" s="1067"/>
      <c r="B4" s="153"/>
      <c r="C4" s="331" t="s">
        <v>660</v>
      </c>
      <c r="D4" s="829" t="s">
        <v>661</v>
      </c>
      <c r="E4" s="829" t="s">
        <v>662</v>
      </c>
      <c r="F4" s="829" t="s">
        <v>663</v>
      </c>
      <c r="G4" s="829" t="s">
        <v>664</v>
      </c>
      <c r="H4" s="829" t="s">
        <v>665</v>
      </c>
      <c r="I4" s="101"/>
      <c r="J4" s="87"/>
      <c r="K4" s="1070"/>
    </row>
    <row r="5" spans="1:11" ht="15.75" customHeight="1">
      <c r="A5" s="1067"/>
      <c r="B5" s="101"/>
      <c r="C5" s="101" t="s">
        <v>666</v>
      </c>
      <c r="D5" s="101" t="s">
        <v>667</v>
      </c>
      <c r="E5" s="101" t="s">
        <v>668</v>
      </c>
      <c r="F5" s="101" t="s">
        <v>669</v>
      </c>
      <c r="G5" s="385" t="s">
        <v>670</v>
      </c>
      <c r="H5" s="101"/>
      <c r="I5" s="101" t="s">
        <v>671</v>
      </c>
      <c r="J5" s="87" t="s">
        <v>671</v>
      </c>
      <c r="K5" s="1070"/>
    </row>
    <row r="6" spans="1:11" ht="15.75" customHeight="1">
      <c r="A6" s="1068"/>
      <c r="B6" s="102"/>
      <c r="C6" s="102" t="s">
        <v>672</v>
      </c>
      <c r="D6" s="102" t="s">
        <v>672</v>
      </c>
      <c r="E6" s="102" t="s">
        <v>672</v>
      </c>
      <c r="F6" s="102" t="s">
        <v>672</v>
      </c>
      <c r="G6" s="102" t="s">
        <v>672</v>
      </c>
      <c r="H6" s="102" t="s">
        <v>673</v>
      </c>
      <c r="I6" s="102" t="s">
        <v>674</v>
      </c>
      <c r="J6" s="167" t="s">
        <v>675</v>
      </c>
      <c r="K6" s="1071"/>
    </row>
    <row r="7" spans="1:11" s="55" customFormat="1" ht="21.75" customHeight="1">
      <c r="A7" s="94" t="s">
        <v>1516</v>
      </c>
      <c r="B7" s="208">
        <f>SUM(C7:H7)</f>
        <v>37</v>
      </c>
      <c r="C7" s="1020">
        <v>24</v>
      </c>
      <c r="D7" s="86" t="s">
        <v>627</v>
      </c>
      <c r="E7" s="86" t="s">
        <v>627</v>
      </c>
      <c r="F7" s="86" t="s">
        <v>627</v>
      </c>
      <c r="G7" s="86" t="s">
        <v>627</v>
      </c>
      <c r="H7" s="1020">
        <v>13</v>
      </c>
      <c r="I7" s="1020">
        <v>322</v>
      </c>
      <c r="J7" s="1020">
        <v>110</v>
      </c>
      <c r="K7" s="95" t="s">
        <v>1516</v>
      </c>
    </row>
    <row r="8" spans="1:11" s="55" customFormat="1" ht="21.75" customHeight="1">
      <c r="A8" s="94" t="s">
        <v>1517</v>
      </c>
      <c r="B8" s="208">
        <f>SUM(C8:H8)</f>
        <v>36</v>
      </c>
      <c r="C8" s="1020">
        <v>23</v>
      </c>
      <c r="D8" s="86" t="s">
        <v>627</v>
      </c>
      <c r="E8" s="86" t="s">
        <v>627</v>
      </c>
      <c r="F8" s="86" t="s">
        <v>627</v>
      </c>
      <c r="G8" s="1020">
        <v>0</v>
      </c>
      <c r="H8" s="1020">
        <v>13</v>
      </c>
      <c r="I8" s="1020">
        <v>322</v>
      </c>
      <c r="J8" s="1020">
        <v>110</v>
      </c>
      <c r="K8" s="95" t="s">
        <v>1517</v>
      </c>
    </row>
    <row r="9" spans="1:11" s="55" customFormat="1" ht="21.75" customHeight="1">
      <c r="A9" s="94" t="s">
        <v>352</v>
      </c>
      <c r="B9" s="208">
        <v>34</v>
      </c>
      <c r="C9" s="1020">
        <v>23</v>
      </c>
      <c r="D9" s="86" t="s">
        <v>627</v>
      </c>
      <c r="E9" s="86" t="s">
        <v>627</v>
      </c>
      <c r="F9" s="86" t="s">
        <v>627</v>
      </c>
      <c r="G9" s="1020">
        <v>0</v>
      </c>
      <c r="H9" s="1020">
        <v>11</v>
      </c>
      <c r="I9" s="1020">
        <v>319</v>
      </c>
      <c r="J9" s="1020">
        <v>110</v>
      </c>
      <c r="K9" s="95" t="s">
        <v>352</v>
      </c>
    </row>
    <row r="10" spans="1:11" s="55" customFormat="1" ht="21.75" customHeight="1">
      <c r="A10" s="94" t="s">
        <v>163</v>
      </c>
      <c r="B10" s="208">
        <v>34</v>
      </c>
      <c r="C10" s="1020">
        <v>23</v>
      </c>
      <c r="D10" s="86">
        <v>0</v>
      </c>
      <c r="E10" s="86">
        <v>0</v>
      </c>
      <c r="F10" s="86">
        <v>0</v>
      </c>
      <c r="G10" s="1020">
        <v>0</v>
      </c>
      <c r="H10" s="1020">
        <v>11</v>
      </c>
      <c r="I10" s="1020">
        <v>328</v>
      </c>
      <c r="J10" s="1020">
        <v>111</v>
      </c>
      <c r="K10" s="95" t="s">
        <v>163</v>
      </c>
    </row>
    <row r="11" spans="1:11" s="54" customFormat="1" ht="21.75" customHeight="1">
      <c r="A11" s="1029" t="s">
        <v>166</v>
      </c>
      <c r="B11" s="1040">
        <f>SUM(C11:H11)</f>
        <v>34</v>
      </c>
      <c r="C11" s="1040">
        <v>23</v>
      </c>
      <c r="D11" s="1040">
        <v>0</v>
      </c>
      <c r="E11" s="1040">
        <v>0</v>
      </c>
      <c r="F11" s="1040">
        <v>0</v>
      </c>
      <c r="G11" s="1040">
        <v>0</v>
      </c>
      <c r="H11" s="1040">
        <v>11</v>
      </c>
      <c r="I11" s="1040">
        <v>324</v>
      </c>
      <c r="J11" s="1040">
        <v>110</v>
      </c>
      <c r="K11" s="1036" t="s">
        <v>167</v>
      </c>
    </row>
    <row r="12" spans="1:11" ht="9" customHeight="1">
      <c r="A12" s="1025"/>
      <c r="B12" s="1025"/>
      <c r="C12" s="1025"/>
      <c r="D12" s="1025"/>
      <c r="E12" s="1025"/>
      <c r="F12" s="1025"/>
      <c r="G12" s="1025"/>
      <c r="H12" s="1025"/>
      <c r="I12" s="1025"/>
      <c r="J12" s="1025"/>
      <c r="K12" s="1025"/>
    </row>
    <row r="13" spans="1:11" ht="15" customHeight="1">
      <c r="A13" s="1282" t="s">
        <v>358</v>
      </c>
      <c r="B13" s="1285" t="s">
        <v>676</v>
      </c>
      <c r="C13" s="1286"/>
      <c r="D13" s="1287"/>
      <c r="E13" s="1041" t="s">
        <v>677</v>
      </c>
      <c r="F13" s="1288" t="s">
        <v>678</v>
      </c>
      <c r="G13" s="1286"/>
      <c r="H13" s="1041" t="s">
        <v>679</v>
      </c>
      <c r="I13" s="1285" t="s">
        <v>400</v>
      </c>
      <c r="J13" s="1025"/>
      <c r="K13" s="1025"/>
    </row>
    <row r="14" spans="1:11" ht="15" customHeight="1">
      <c r="A14" s="1283"/>
      <c r="B14" s="1042"/>
      <c r="C14" s="1042" t="s">
        <v>680</v>
      </c>
      <c r="D14" s="1042" t="s">
        <v>681</v>
      </c>
      <c r="E14" s="1043"/>
      <c r="F14" s="1041" t="s">
        <v>682</v>
      </c>
      <c r="G14" s="1041" t="s">
        <v>683</v>
      </c>
      <c r="H14" s="1044" t="s">
        <v>684</v>
      </c>
      <c r="I14" s="1289"/>
      <c r="J14" s="1045"/>
      <c r="K14" s="1046"/>
    </row>
    <row r="15" spans="1:11" ht="15" customHeight="1">
      <c r="A15" s="1284"/>
      <c r="B15" s="1047"/>
      <c r="C15" s="1048" t="s">
        <v>685</v>
      </c>
      <c r="D15" s="1048" t="s">
        <v>686</v>
      </c>
      <c r="E15" s="1047" t="s">
        <v>687</v>
      </c>
      <c r="F15" s="1047" t="s">
        <v>688</v>
      </c>
      <c r="G15" s="1047" t="s">
        <v>689</v>
      </c>
      <c r="H15" s="1047" t="s">
        <v>690</v>
      </c>
      <c r="I15" s="1290"/>
      <c r="J15" s="713"/>
      <c r="K15" s="713"/>
    </row>
    <row r="16" spans="1:11" ht="21.75" customHeight="1">
      <c r="A16" s="94" t="s">
        <v>1516</v>
      </c>
      <c r="B16" s="95">
        <f>SUM(C16:D16)</f>
        <v>223</v>
      </c>
      <c r="C16" s="1020">
        <v>201</v>
      </c>
      <c r="D16" s="1020">
        <v>22</v>
      </c>
      <c r="E16" s="1020">
        <v>223</v>
      </c>
      <c r="F16" s="1020">
        <v>38</v>
      </c>
      <c r="G16" s="1020">
        <v>109</v>
      </c>
      <c r="H16" s="1020">
        <v>84</v>
      </c>
      <c r="I16" s="95" t="s">
        <v>1516</v>
      </c>
      <c r="J16" s="713"/>
      <c r="K16" s="713"/>
    </row>
    <row r="17" spans="1:11" ht="21.75" customHeight="1">
      <c r="A17" s="94" t="s">
        <v>1517</v>
      </c>
      <c r="B17" s="95">
        <f>SUM(C17:D17)</f>
        <v>215</v>
      </c>
      <c r="C17" s="177">
        <v>194</v>
      </c>
      <c r="D17" s="177">
        <v>21</v>
      </c>
      <c r="E17" s="177">
        <v>223</v>
      </c>
      <c r="F17" s="177">
        <v>41</v>
      </c>
      <c r="G17" s="177">
        <v>107</v>
      </c>
      <c r="H17" s="987">
        <v>96</v>
      </c>
      <c r="I17" s="95" t="s">
        <v>1517</v>
      </c>
      <c r="J17" s="713"/>
      <c r="K17" s="713"/>
    </row>
    <row r="18" spans="1:11" ht="21.75" customHeight="1">
      <c r="A18" s="94" t="s">
        <v>352</v>
      </c>
      <c r="B18" s="95">
        <v>208</v>
      </c>
      <c r="C18" s="177">
        <v>194</v>
      </c>
      <c r="D18" s="177">
        <v>14</v>
      </c>
      <c r="E18" s="177">
        <v>191</v>
      </c>
      <c r="F18" s="177">
        <v>39</v>
      </c>
      <c r="G18" s="177">
        <v>107</v>
      </c>
      <c r="H18" s="177">
        <v>78</v>
      </c>
      <c r="I18" s="95" t="s">
        <v>352</v>
      </c>
      <c r="J18" s="713"/>
      <c r="K18" s="713"/>
    </row>
    <row r="19" spans="1:11" ht="21.75" customHeight="1">
      <c r="A19" s="94" t="s">
        <v>163</v>
      </c>
      <c r="B19" s="95">
        <v>190</v>
      </c>
      <c r="C19" s="177">
        <v>172</v>
      </c>
      <c r="D19" s="177">
        <v>18</v>
      </c>
      <c r="E19" s="177">
        <v>191</v>
      </c>
      <c r="F19" s="177">
        <v>42</v>
      </c>
      <c r="G19" s="177">
        <v>106</v>
      </c>
      <c r="H19" s="177">
        <v>59</v>
      </c>
      <c r="I19" s="95" t="s">
        <v>163</v>
      </c>
      <c r="J19" s="713"/>
      <c r="K19" s="713"/>
    </row>
    <row r="20" spans="1:11" s="54" customFormat="1" ht="21.75" customHeight="1">
      <c r="A20" s="1029" t="s">
        <v>166</v>
      </c>
      <c r="B20" s="1036">
        <f>SUM(C20:D20)</f>
        <v>176</v>
      </c>
      <c r="C20" s="1040">
        <v>165</v>
      </c>
      <c r="D20" s="1040">
        <v>11</v>
      </c>
      <c r="E20" s="1040">
        <v>191</v>
      </c>
      <c r="F20" s="1040">
        <v>42</v>
      </c>
      <c r="G20" s="1040">
        <v>109</v>
      </c>
      <c r="H20" s="1040">
        <v>50</v>
      </c>
      <c r="I20" s="1036" t="s">
        <v>167</v>
      </c>
      <c r="J20" s="825"/>
      <c r="K20" s="825"/>
    </row>
    <row r="21" spans="1:8" s="147" customFormat="1" ht="21" customHeight="1">
      <c r="A21" s="459" t="s">
        <v>356</v>
      </c>
      <c r="B21" s="459"/>
      <c r="C21" s="628"/>
      <c r="D21" s="628"/>
      <c r="E21" s="628"/>
      <c r="F21" s="628"/>
      <c r="H21" s="968" t="s">
        <v>691</v>
      </c>
    </row>
  </sheetData>
  <sheetProtection/>
  <mergeCells count="8">
    <mergeCell ref="A1:K1"/>
    <mergeCell ref="A3:A6"/>
    <mergeCell ref="B3:H3"/>
    <mergeCell ref="K3:K6"/>
    <mergeCell ref="A13:A15"/>
    <mergeCell ref="B13:D13"/>
    <mergeCell ref="F13:G13"/>
    <mergeCell ref="I13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A1:S18"/>
  <sheetViews>
    <sheetView showZeros="0" zoomScalePageLayoutView="0" workbookViewId="0" topLeftCell="A1">
      <selection activeCell="M12" sqref="M12"/>
    </sheetView>
  </sheetViews>
  <sheetFormatPr defaultColWidth="8.88671875" defaultRowHeight="13.5"/>
  <cols>
    <col min="1" max="1" width="12.88671875" style="14" customWidth="1"/>
    <col min="2" max="2" width="8.99609375" style="14" customWidth="1"/>
    <col min="3" max="3" width="8.4453125" style="14" customWidth="1"/>
    <col min="4" max="5" width="8.99609375" style="14" customWidth="1"/>
    <col min="6" max="9" width="7.10546875" style="14" customWidth="1"/>
    <col min="10" max="11" width="7.6640625" style="14" customWidth="1"/>
    <col min="12" max="17" width="7.10546875" style="14" customWidth="1"/>
    <col min="18" max="18" width="15.88671875" style="14" customWidth="1"/>
    <col min="19" max="16384" width="8.88671875" style="14" customWidth="1"/>
  </cols>
  <sheetData>
    <row r="1" spans="1:18" s="51" customFormat="1" ht="31.5" customHeight="1">
      <c r="A1" s="1064" t="s">
        <v>1415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</row>
    <row r="2" spans="1:18" s="51" customFormat="1" ht="18" customHeight="1">
      <c r="A2" s="323" t="s">
        <v>916</v>
      </c>
      <c r="B2" s="323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862"/>
      <c r="Q2" s="862"/>
      <c r="R2" s="325" t="s">
        <v>157</v>
      </c>
    </row>
    <row r="3" spans="1:19" s="51" customFormat="1" ht="22.5" customHeight="1">
      <c r="A3" s="405"/>
      <c r="B3" s="1069" t="s">
        <v>838</v>
      </c>
      <c r="C3" s="1219"/>
      <c r="D3" s="1219"/>
      <c r="E3" s="1219"/>
      <c r="F3" s="1219"/>
      <c r="G3" s="1219"/>
      <c r="H3" s="1219"/>
      <c r="I3" s="1072"/>
      <c r="J3" s="1069" t="s">
        <v>839</v>
      </c>
      <c r="K3" s="1219"/>
      <c r="L3" s="1219"/>
      <c r="M3" s="1219"/>
      <c r="N3" s="1219"/>
      <c r="O3" s="1219"/>
      <c r="P3" s="1219"/>
      <c r="Q3" s="122"/>
      <c r="R3" s="327"/>
      <c r="S3" s="326"/>
    </row>
    <row r="4" spans="1:19" s="51" customFormat="1" ht="22.5" customHeight="1">
      <c r="A4" s="97" t="s">
        <v>840</v>
      </c>
      <c r="B4" s="1069" t="s">
        <v>841</v>
      </c>
      <c r="C4" s="1072"/>
      <c r="D4" s="1069" t="s">
        <v>917</v>
      </c>
      <c r="E4" s="1072"/>
      <c r="F4" s="1069" t="s">
        <v>842</v>
      </c>
      <c r="G4" s="1072"/>
      <c r="H4" s="1069" t="s">
        <v>843</v>
      </c>
      <c r="I4" s="1072"/>
      <c r="J4" s="1069" t="s">
        <v>841</v>
      </c>
      <c r="K4" s="1072"/>
      <c r="L4" s="1069" t="s">
        <v>917</v>
      </c>
      <c r="M4" s="1072"/>
      <c r="N4" s="1069" t="s">
        <v>842</v>
      </c>
      <c r="O4" s="1072"/>
      <c r="P4" s="1069" t="s">
        <v>843</v>
      </c>
      <c r="Q4" s="1072"/>
      <c r="R4" s="97" t="s">
        <v>899</v>
      </c>
      <c r="S4" s="326"/>
    </row>
    <row r="5" spans="1:19" s="51" customFormat="1" ht="22.5" customHeight="1">
      <c r="A5" s="97" t="s">
        <v>844</v>
      </c>
      <c r="B5" s="1071" t="s">
        <v>918</v>
      </c>
      <c r="C5" s="1073"/>
      <c r="D5" s="1186" t="s">
        <v>919</v>
      </c>
      <c r="E5" s="1073"/>
      <c r="F5" s="1186" t="s">
        <v>920</v>
      </c>
      <c r="G5" s="1073"/>
      <c r="H5" s="1071" t="s">
        <v>921</v>
      </c>
      <c r="I5" s="1073"/>
      <c r="J5" s="1071" t="s">
        <v>918</v>
      </c>
      <c r="K5" s="1073"/>
      <c r="L5" s="1186" t="s">
        <v>919</v>
      </c>
      <c r="M5" s="1073"/>
      <c r="N5" s="1186" t="s">
        <v>920</v>
      </c>
      <c r="O5" s="1073"/>
      <c r="P5" s="1071" t="s">
        <v>921</v>
      </c>
      <c r="Q5" s="1073"/>
      <c r="R5" s="97" t="s">
        <v>922</v>
      </c>
      <c r="S5" s="326"/>
    </row>
    <row r="6" spans="1:19" s="51" customFormat="1" ht="22.5" customHeight="1">
      <c r="A6" s="97"/>
      <c r="B6" s="331" t="s">
        <v>845</v>
      </c>
      <c r="C6" s="331" t="s">
        <v>846</v>
      </c>
      <c r="D6" s="331" t="s">
        <v>845</v>
      </c>
      <c r="E6" s="331" t="s">
        <v>846</v>
      </c>
      <c r="F6" s="331" t="s">
        <v>845</v>
      </c>
      <c r="G6" s="331" t="s">
        <v>846</v>
      </c>
      <c r="H6" s="331" t="s">
        <v>845</v>
      </c>
      <c r="I6" s="331" t="s">
        <v>846</v>
      </c>
      <c r="J6" s="331" t="s">
        <v>845</v>
      </c>
      <c r="K6" s="331" t="s">
        <v>846</v>
      </c>
      <c r="L6" s="331" t="s">
        <v>845</v>
      </c>
      <c r="M6" s="331" t="s">
        <v>846</v>
      </c>
      <c r="N6" s="331" t="s">
        <v>845</v>
      </c>
      <c r="O6" s="331" t="s">
        <v>846</v>
      </c>
      <c r="P6" s="331" t="s">
        <v>845</v>
      </c>
      <c r="Q6" s="331" t="s">
        <v>846</v>
      </c>
      <c r="R6" s="334"/>
      <c r="S6" s="326"/>
    </row>
    <row r="7" spans="1:19" s="51" customFormat="1" ht="22.5" customHeight="1">
      <c r="A7" s="99"/>
      <c r="B7" s="102" t="s">
        <v>923</v>
      </c>
      <c r="C7" s="102" t="s">
        <v>924</v>
      </c>
      <c r="D7" s="102" t="s">
        <v>923</v>
      </c>
      <c r="E7" s="102" t="s">
        <v>924</v>
      </c>
      <c r="F7" s="102" t="s">
        <v>923</v>
      </c>
      <c r="G7" s="102" t="s">
        <v>924</v>
      </c>
      <c r="H7" s="102" t="s">
        <v>923</v>
      </c>
      <c r="I7" s="102" t="s">
        <v>924</v>
      </c>
      <c r="J7" s="102" t="s">
        <v>923</v>
      </c>
      <c r="K7" s="102" t="s">
        <v>924</v>
      </c>
      <c r="L7" s="102" t="s">
        <v>923</v>
      </c>
      <c r="M7" s="102" t="s">
        <v>924</v>
      </c>
      <c r="N7" s="102" t="s">
        <v>923</v>
      </c>
      <c r="O7" s="102" t="s">
        <v>924</v>
      </c>
      <c r="P7" s="102" t="s">
        <v>923</v>
      </c>
      <c r="Q7" s="102" t="s">
        <v>924</v>
      </c>
      <c r="R7" s="337"/>
      <c r="S7" s="326"/>
    </row>
    <row r="8" spans="1:18" s="51" customFormat="1" ht="22.5" customHeight="1">
      <c r="A8" s="94" t="s">
        <v>1516</v>
      </c>
      <c r="B8" s="299">
        <v>18221</v>
      </c>
      <c r="C8" s="300">
        <v>53953</v>
      </c>
      <c r="D8" s="300">
        <v>14807</v>
      </c>
      <c r="E8" s="300">
        <v>49125</v>
      </c>
      <c r="F8" s="300">
        <v>1824</v>
      </c>
      <c r="G8" s="300">
        <v>3191</v>
      </c>
      <c r="H8" s="300">
        <v>1590</v>
      </c>
      <c r="I8" s="300">
        <v>1637</v>
      </c>
      <c r="J8" s="301">
        <v>142</v>
      </c>
      <c r="K8" s="300">
        <v>70</v>
      </c>
      <c r="L8" s="300">
        <v>98</v>
      </c>
      <c r="M8" s="300">
        <v>30</v>
      </c>
      <c r="N8" s="300">
        <v>40</v>
      </c>
      <c r="O8" s="300">
        <v>29</v>
      </c>
      <c r="P8" s="300">
        <v>4</v>
      </c>
      <c r="Q8" s="302">
        <v>11</v>
      </c>
      <c r="R8" s="95" t="s">
        <v>1516</v>
      </c>
    </row>
    <row r="9" spans="1:18" s="51" customFormat="1" ht="22.5" customHeight="1">
      <c r="A9" s="94" t="s">
        <v>1517</v>
      </c>
      <c r="B9" s="303">
        <v>17672</v>
      </c>
      <c r="C9" s="300">
        <v>54286</v>
      </c>
      <c r="D9" s="300">
        <v>14015</v>
      </c>
      <c r="E9" s="300">
        <v>49103</v>
      </c>
      <c r="F9" s="300">
        <v>1834</v>
      </c>
      <c r="G9" s="300">
        <v>3373</v>
      </c>
      <c r="H9" s="300">
        <v>1823</v>
      </c>
      <c r="I9" s="300">
        <v>1810</v>
      </c>
      <c r="J9" s="300">
        <v>116</v>
      </c>
      <c r="K9" s="300">
        <v>63</v>
      </c>
      <c r="L9" s="300">
        <v>72</v>
      </c>
      <c r="M9" s="300">
        <v>31</v>
      </c>
      <c r="N9" s="300">
        <v>41</v>
      </c>
      <c r="O9" s="300">
        <v>23</v>
      </c>
      <c r="P9" s="300">
        <v>4</v>
      </c>
      <c r="Q9" s="302">
        <v>9</v>
      </c>
      <c r="R9" s="95" t="s">
        <v>1517</v>
      </c>
    </row>
    <row r="10" spans="1:18" s="51" customFormat="1" ht="22.5" customHeight="1">
      <c r="A10" s="94" t="s">
        <v>847</v>
      </c>
      <c r="B10" s="303">
        <v>18280</v>
      </c>
      <c r="C10" s="300">
        <v>55252</v>
      </c>
      <c r="D10" s="300">
        <v>14222</v>
      </c>
      <c r="E10" s="300">
        <v>49924</v>
      </c>
      <c r="F10" s="300">
        <v>1850</v>
      </c>
      <c r="G10" s="300">
        <v>3487</v>
      </c>
      <c r="H10" s="300">
        <v>2208</v>
      </c>
      <c r="I10" s="300">
        <v>1841</v>
      </c>
      <c r="J10" s="300">
        <v>162</v>
      </c>
      <c r="K10" s="300">
        <v>82</v>
      </c>
      <c r="L10" s="300">
        <v>113</v>
      </c>
      <c r="M10" s="300">
        <v>50</v>
      </c>
      <c r="N10" s="300">
        <v>46</v>
      </c>
      <c r="O10" s="300">
        <v>22</v>
      </c>
      <c r="P10" s="300">
        <v>3</v>
      </c>
      <c r="Q10" s="302">
        <v>10</v>
      </c>
      <c r="R10" s="95" t="s">
        <v>942</v>
      </c>
    </row>
    <row r="11" spans="1:18" s="51" customFormat="1" ht="22.5" customHeight="1">
      <c r="A11" s="94" t="s">
        <v>1183</v>
      </c>
      <c r="B11" s="303">
        <v>17711</v>
      </c>
      <c r="C11" s="300">
        <v>54015</v>
      </c>
      <c r="D11" s="300">
        <v>13042</v>
      </c>
      <c r="E11" s="300">
        <v>48637</v>
      </c>
      <c r="F11" s="300">
        <v>1847</v>
      </c>
      <c r="G11" s="300">
        <v>3363</v>
      </c>
      <c r="H11" s="300">
        <v>2822</v>
      </c>
      <c r="I11" s="300">
        <v>2015</v>
      </c>
      <c r="J11" s="300">
        <v>113</v>
      </c>
      <c r="K11" s="300">
        <v>66</v>
      </c>
      <c r="L11" s="300">
        <v>54</v>
      </c>
      <c r="M11" s="300">
        <v>31</v>
      </c>
      <c r="N11" s="300">
        <v>3</v>
      </c>
      <c r="O11" s="300">
        <v>22</v>
      </c>
      <c r="P11" s="300">
        <v>56</v>
      </c>
      <c r="Q11" s="302">
        <v>13</v>
      </c>
      <c r="R11" s="95" t="s">
        <v>163</v>
      </c>
    </row>
    <row r="12" spans="1:18" s="51" customFormat="1" ht="22.5" customHeight="1">
      <c r="A12" s="89" t="s">
        <v>166</v>
      </c>
      <c r="B12" s="304">
        <f aca="true" t="shared" si="0" ref="B12:C15">D12+F12+H12</f>
        <v>17739</v>
      </c>
      <c r="C12" s="305">
        <f t="shared" si="0"/>
        <v>53647</v>
      </c>
      <c r="D12" s="305">
        <v>13018</v>
      </c>
      <c r="E12" s="305">
        <v>48040</v>
      </c>
      <c r="F12" s="305">
        <v>1753</v>
      </c>
      <c r="G12" s="305">
        <v>3596</v>
      </c>
      <c r="H12" s="305">
        <v>2968</v>
      </c>
      <c r="I12" s="305">
        <v>2011</v>
      </c>
      <c r="J12" s="305">
        <f aca="true" t="shared" si="1" ref="J12:K15">L12+N12+P12</f>
        <v>152</v>
      </c>
      <c r="K12" s="305">
        <f t="shared" si="1"/>
        <v>79</v>
      </c>
      <c r="L12" s="305">
        <v>83</v>
      </c>
      <c r="M12" s="305">
        <v>44</v>
      </c>
      <c r="N12" s="305">
        <v>3</v>
      </c>
      <c r="O12" s="305">
        <v>24</v>
      </c>
      <c r="P12" s="305">
        <v>66</v>
      </c>
      <c r="Q12" s="306">
        <v>11</v>
      </c>
      <c r="R12" s="90" t="s">
        <v>166</v>
      </c>
    </row>
    <row r="13" spans="1:18" s="51" customFormat="1" ht="22.5" customHeight="1">
      <c r="A13" s="87" t="s">
        <v>848</v>
      </c>
      <c r="B13" s="303">
        <f t="shared" si="0"/>
        <v>2737</v>
      </c>
      <c r="C13" s="287">
        <f t="shared" si="0"/>
        <v>30105</v>
      </c>
      <c r="D13" s="307">
        <v>2645</v>
      </c>
      <c r="E13" s="307">
        <v>26554</v>
      </c>
      <c r="F13" s="307">
        <v>46</v>
      </c>
      <c r="G13" s="307">
        <v>2304</v>
      </c>
      <c r="H13" s="307">
        <v>46</v>
      </c>
      <c r="I13" s="307">
        <v>1247</v>
      </c>
      <c r="J13" s="287">
        <f t="shared" si="1"/>
        <v>5</v>
      </c>
      <c r="K13" s="287">
        <f t="shared" si="1"/>
        <v>36</v>
      </c>
      <c r="L13" s="307">
        <v>4</v>
      </c>
      <c r="M13" s="307">
        <v>13</v>
      </c>
      <c r="N13" s="307">
        <v>0</v>
      </c>
      <c r="O13" s="307">
        <v>16</v>
      </c>
      <c r="P13" s="307">
        <v>1</v>
      </c>
      <c r="Q13" s="308">
        <v>7</v>
      </c>
      <c r="R13" s="88" t="s">
        <v>158</v>
      </c>
    </row>
    <row r="14" spans="1:18" s="51" customFormat="1" ht="22.5" customHeight="1">
      <c r="A14" s="87" t="s">
        <v>849</v>
      </c>
      <c r="B14" s="303">
        <f t="shared" si="0"/>
        <v>10470</v>
      </c>
      <c r="C14" s="287">
        <f t="shared" si="0"/>
        <v>9325</v>
      </c>
      <c r="D14" s="307">
        <v>7415</v>
      </c>
      <c r="E14" s="307">
        <v>8553</v>
      </c>
      <c r="F14" s="307">
        <v>1425</v>
      </c>
      <c r="G14" s="307">
        <v>510</v>
      </c>
      <c r="H14" s="307">
        <v>1630</v>
      </c>
      <c r="I14" s="307">
        <v>262</v>
      </c>
      <c r="J14" s="287">
        <f t="shared" si="1"/>
        <v>121</v>
      </c>
      <c r="K14" s="287">
        <f t="shared" si="1"/>
        <v>10</v>
      </c>
      <c r="L14" s="307">
        <v>68</v>
      </c>
      <c r="M14" s="307">
        <v>5</v>
      </c>
      <c r="N14" s="307">
        <v>2</v>
      </c>
      <c r="O14" s="307">
        <v>3</v>
      </c>
      <c r="P14" s="307">
        <v>51</v>
      </c>
      <c r="Q14" s="308">
        <v>2</v>
      </c>
      <c r="R14" s="88" t="s">
        <v>925</v>
      </c>
    </row>
    <row r="15" spans="1:18" s="51" customFormat="1" ht="22.5" customHeight="1">
      <c r="A15" s="167" t="s">
        <v>850</v>
      </c>
      <c r="B15" s="309">
        <f t="shared" si="0"/>
        <v>4532</v>
      </c>
      <c r="C15" s="254">
        <f t="shared" si="0"/>
        <v>14217</v>
      </c>
      <c r="D15" s="254">
        <v>2958</v>
      </c>
      <c r="E15" s="310">
        <v>12933</v>
      </c>
      <c r="F15" s="310">
        <v>282</v>
      </c>
      <c r="G15" s="310">
        <v>782</v>
      </c>
      <c r="H15" s="310">
        <v>1292</v>
      </c>
      <c r="I15" s="310">
        <v>502</v>
      </c>
      <c r="J15" s="310">
        <f t="shared" si="1"/>
        <v>26</v>
      </c>
      <c r="K15" s="310">
        <f t="shared" si="1"/>
        <v>33</v>
      </c>
      <c r="L15" s="310">
        <v>11</v>
      </c>
      <c r="M15" s="310">
        <v>26</v>
      </c>
      <c r="N15" s="310">
        <v>1</v>
      </c>
      <c r="O15" s="310">
        <v>5</v>
      </c>
      <c r="P15" s="310">
        <v>14</v>
      </c>
      <c r="Q15" s="311">
        <v>2</v>
      </c>
      <c r="R15" s="93" t="s">
        <v>926</v>
      </c>
    </row>
    <row r="16" spans="1:18" s="51" customFormat="1" ht="19.5" customHeight="1">
      <c r="A16" s="51" t="s">
        <v>851</v>
      </c>
      <c r="B16" s="343"/>
      <c r="C16" s="343"/>
      <c r="D16" s="343"/>
      <c r="E16" s="343"/>
      <c r="F16" s="343"/>
      <c r="G16" s="343"/>
      <c r="H16" s="343"/>
      <c r="I16" s="343"/>
      <c r="N16" s="824"/>
      <c r="O16" s="1178" t="s">
        <v>1142</v>
      </c>
      <c r="P16" s="1178"/>
      <c r="Q16" s="1178"/>
      <c r="R16" s="1178"/>
    </row>
    <row r="17" spans="2:3" s="51" customFormat="1" ht="12.75">
      <c r="B17" s="343"/>
      <c r="C17" s="343"/>
    </row>
    <row r="18" spans="2:3" s="51" customFormat="1" ht="12.75">
      <c r="B18" s="343"/>
      <c r="C18" s="343"/>
    </row>
    <row r="19" s="51" customFormat="1" ht="12.75"/>
    <row r="20" s="51" customFormat="1" ht="12.75"/>
    <row r="21" s="51" customFormat="1" ht="12.75"/>
    <row r="22" s="51" customFormat="1" ht="12.75"/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</sheetData>
  <sheetProtection/>
  <mergeCells count="20">
    <mergeCell ref="O16:R16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</mergeCells>
  <printOptions horizontalCentered="1" verticalCentered="1"/>
  <pageMargins left="0.16" right="0.1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1"/>
  <sheetViews>
    <sheetView zoomScalePageLayoutView="0" workbookViewId="0" topLeftCell="A1">
      <selection activeCell="H15" sqref="H15"/>
    </sheetView>
  </sheetViews>
  <sheetFormatPr defaultColWidth="8.88671875" defaultRowHeight="13.5"/>
  <cols>
    <col min="1" max="1" width="8.4453125" style="975" customWidth="1"/>
    <col min="2" max="17" width="6.4453125" style="975" customWidth="1"/>
    <col min="18" max="18" width="11.88671875" style="975" customWidth="1"/>
    <col min="19" max="16384" width="8.88671875" style="975" customWidth="1"/>
  </cols>
  <sheetData>
    <row r="1" spans="1:18" s="981" customFormat="1" ht="40.5" customHeight="1">
      <c r="A1" s="1108" t="s">
        <v>206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</row>
    <row r="2" spans="1:18" ht="20.25" customHeight="1">
      <c r="A2" s="982" t="s">
        <v>1540</v>
      </c>
      <c r="O2" s="1106" t="s">
        <v>1541</v>
      </c>
      <c r="P2" s="1106"/>
      <c r="Q2" s="1106"/>
      <c r="R2" s="1106"/>
    </row>
    <row r="3" spans="1:19" ht="17.25" customHeight="1">
      <c r="A3" s="1100" t="s">
        <v>908</v>
      </c>
      <c r="B3" s="1107" t="s">
        <v>909</v>
      </c>
      <c r="C3" s="1107"/>
      <c r="D3" s="1107"/>
      <c r="E3" s="1100"/>
      <c r="F3" s="1107" t="s">
        <v>910</v>
      </c>
      <c r="G3" s="1107"/>
      <c r="H3" s="1107"/>
      <c r="I3" s="1100"/>
      <c r="J3" s="1107" t="s">
        <v>911</v>
      </c>
      <c r="K3" s="1107"/>
      <c r="L3" s="1107"/>
      <c r="M3" s="1100"/>
      <c r="N3" s="1107" t="s">
        <v>912</v>
      </c>
      <c r="O3" s="1107"/>
      <c r="P3" s="1107"/>
      <c r="Q3" s="1100"/>
      <c r="R3" s="1081" t="s">
        <v>944</v>
      </c>
      <c r="S3" s="983"/>
    </row>
    <row r="4" spans="1:19" ht="17.25" customHeight="1">
      <c r="A4" s="1100"/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082"/>
      <c r="S4" s="983"/>
    </row>
    <row r="5" spans="1:19" ht="13.5" customHeight="1">
      <c r="A5" s="1100"/>
      <c r="B5" s="1107" t="s">
        <v>913</v>
      </c>
      <c r="C5" s="1107"/>
      <c r="D5" s="1107" t="s">
        <v>914</v>
      </c>
      <c r="E5" s="1107"/>
      <c r="F5" s="1100" t="s">
        <v>901</v>
      </c>
      <c r="G5" s="1100"/>
      <c r="H5" s="1100" t="s">
        <v>902</v>
      </c>
      <c r="I5" s="1100"/>
      <c r="J5" s="1100" t="s">
        <v>901</v>
      </c>
      <c r="K5" s="1100"/>
      <c r="L5" s="1100" t="s">
        <v>902</v>
      </c>
      <c r="M5" s="1100"/>
      <c r="N5" s="1100" t="s">
        <v>901</v>
      </c>
      <c r="O5" s="1100"/>
      <c r="P5" s="1100" t="s">
        <v>902</v>
      </c>
      <c r="Q5" s="1100"/>
      <c r="R5" s="1082"/>
      <c r="S5" s="983"/>
    </row>
    <row r="6" spans="1:19" ht="25.5" customHeight="1">
      <c r="A6" s="1100"/>
      <c r="B6" s="1107"/>
      <c r="C6" s="1107"/>
      <c r="D6" s="1107"/>
      <c r="E6" s="1107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083"/>
      <c r="S6" s="983"/>
    </row>
    <row r="7" spans="1:19" ht="40.5" customHeight="1">
      <c r="A7" s="976" t="s">
        <v>164</v>
      </c>
      <c r="B7" s="1105">
        <v>179</v>
      </c>
      <c r="C7" s="1102"/>
      <c r="D7" s="1111">
        <v>1317.8</v>
      </c>
      <c r="E7" s="1111"/>
      <c r="F7" s="1101">
        <v>1</v>
      </c>
      <c r="G7" s="1101"/>
      <c r="H7" s="1101">
        <v>3</v>
      </c>
      <c r="I7" s="1101"/>
      <c r="J7" s="1101">
        <v>178</v>
      </c>
      <c r="K7" s="1101"/>
      <c r="L7" s="1112">
        <v>1314.8</v>
      </c>
      <c r="M7" s="1112"/>
      <c r="N7" s="1101" t="s">
        <v>1518</v>
      </c>
      <c r="O7" s="1101"/>
      <c r="P7" s="1101" t="s">
        <v>1518</v>
      </c>
      <c r="Q7" s="1110"/>
      <c r="R7" s="974" t="s">
        <v>164</v>
      </c>
      <c r="S7" s="983"/>
    </row>
    <row r="8" spans="1:18" s="979" customFormat="1" ht="40.5" customHeight="1">
      <c r="A8" s="977" t="s">
        <v>165</v>
      </c>
      <c r="B8" s="1104">
        <v>182</v>
      </c>
      <c r="C8" s="1084"/>
      <c r="D8" s="1109">
        <v>1330.1</v>
      </c>
      <c r="E8" s="1109"/>
      <c r="F8" s="1084">
        <v>1</v>
      </c>
      <c r="G8" s="1084"/>
      <c r="H8" s="1084">
        <v>3</v>
      </c>
      <c r="I8" s="1084"/>
      <c r="J8" s="1084">
        <v>181</v>
      </c>
      <c r="K8" s="1084"/>
      <c r="L8" s="1109">
        <v>1327.1</v>
      </c>
      <c r="M8" s="1109"/>
      <c r="N8" s="1084" t="s">
        <v>1077</v>
      </c>
      <c r="O8" s="1084"/>
      <c r="P8" s="1084" t="s">
        <v>1077</v>
      </c>
      <c r="Q8" s="1099"/>
      <c r="R8" s="978" t="s">
        <v>165</v>
      </c>
    </row>
    <row r="9" spans="1:25" s="147" customFormat="1" ht="19.5" customHeight="1">
      <c r="A9" s="147" t="s">
        <v>1542</v>
      </c>
      <c r="B9" s="459"/>
      <c r="C9" s="628"/>
      <c r="D9" s="628"/>
      <c r="E9" s="628"/>
      <c r="F9" s="628"/>
      <c r="G9" s="628"/>
      <c r="H9" s="628"/>
      <c r="I9" s="628"/>
      <c r="J9" s="628"/>
      <c r="L9" s="832" t="s">
        <v>1543</v>
      </c>
      <c r="M9" s="832"/>
      <c r="N9" s="832"/>
      <c r="O9" s="832"/>
      <c r="P9" s="832"/>
      <c r="Q9" s="832"/>
      <c r="R9" s="832"/>
      <c r="S9" s="968"/>
      <c r="T9" s="968" t="s">
        <v>1076</v>
      </c>
      <c r="U9" s="984" t="s">
        <v>1076</v>
      </c>
      <c r="X9" s="985"/>
      <c r="Y9" s="985"/>
    </row>
    <row r="10" spans="1:13" s="971" customFormat="1" ht="19.5" customHeight="1">
      <c r="A10" s="971" t="s">
        <v>886</v>
      </c>
      <c r="L10" s="980" t="s">
        <v>1537</v>
      </c>
      <c r="M10" s="980"/>
    </row>
    <row r="11" spans="1:19" s="147" customFormat="1" ht="19.5" customHeight="1">
      <c r="A11" s="980" t="s">
        <v>885</v>
      </c>
      <c r="B11" s="980"/>
      <c r="C11" s="980"/>
      <c r="D11" s="980"/>
      <c r="E11" s="980"/>
      <c r="F11" s="980"/>
      <c r="H11" s="980"/>
      <c r="I11" s="980"/>
      <c r="J11" s="980"/>
      <c r="K11" s="980"/>
      <c r="M11" s="980"/>
      <c r="N11" s="980"/>
      <c r="O11" s="980"/>
      <c r="P11" s="980"/>
      <c r="Q11" s="980"/>
      <c r="R11" s="980"/>
      <c r="S11" s="980"/>
    </row>
  </sheetData>
  <sheetProtection/>
  <mergeCells count="32">
    <mergeCell ref="N8:O8"/>
    <mergeCell ref="P8:Q8"/>
    <mergeCell ref="N7:O7"/>
    <mergeCell ref="P7:Q7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A1:R1"/>
    <mergeCell ref="P5:Q6"/>
    <mergeCell ref="H5:I6"/>
    <mergeCell ref="J5:K6"/>
    <mergeCell ref="L5:M6"/>
    <mergeCell ref="N5:O6"/>
    <mergeCell ref="O2:R2"/>
    <mergeCell ref="A3:A6"/>
    <mergeCell ref="B3:E4"/>
    <mergeCell ref="F3:I4"/>
    <mergeCell ref="J3:M4"/>
    <mergeCell ref="N3:Q4"/>
    <mergeCell ref="R3:R6"/>
    <mergeCell ref="B5:C6"/>
    <mergeCell ref="D5:E6"/>
    <mergeCell ref="F5:G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J16"/>
  <sheetViews>
    <sheetView showZeros="0" zoomScalePageLayoutView="0" workbookViewId="0" topLeftCell="A1">
      <selection activeCell="E21" sqref="E21"/>
    </sheetView>
  </sheetViews>
  <sheetFormatPr defaultColWidth="8.88671875" defaultRowHeight="13.5"/>
  <cols>
    <col min="1" max="1" width="12.3359375" style="14" customWidth="1"/>
    <col min="2" max="9" width="11.77734375" style="14" customWidth="1"/>
    <col min="10" max="10" width="16.10546875" style="14" customWidth="1"/>
    <col min="11" max="15" width="8.88671875" style="51" customWidth="1"/>
    <col min="16" max="16384" width="8.88671875" style="14" customWidth="1"/>
  </cols>
  <sheetData>
    <row r="1" spans="1:10" ht="33" customHeight="1">
      <c r="A1" s="1064" t="s">
        <v>1416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ht="18" customHeight="1">
      <c r="A2" s="51" t="s">
        <v>852</v>
      </c>
      <c r="B2" s="324"/>
      <c r="C2" s="324"/>
      <c r="D2" s="324"/>
      <c r="E2" s="324"/>
      <c r="F2" s="324"/>
      <c r="G2" s="324"/>
      <c r="H2" s="324"/>
      <c r="I2" s="324"/>
      <c r="J2" s="561" t="s">
        <v>159</v>
      </c>
    </row>
    <row r="3" spans="1:10" s="147" customFormat="1" ht="42" customHeight="1">
      <c r="A3" s="897" t="s">
        <v>853</v>
      </c>
      <c r="B3" s="1151" t="s">
        <v>854</v>
      </c>
      <c r="C3" s="1292"/>
      <c r="D3" s="1293" t="s">
        <v>855</v>
      </c>
      <c r="E3" s="1292"/>
      <c r="F3" s="1293" t="s">
        <v>856</v>
      </c>
      <c r="G3" s="1292"/>
      <c r="H3" s="1293" t="s">
        <v>857</v>
      </c>
      <c r="I3" s="1292"/>
      <c r="J3" s="897" t="s">
        <v>899</v>
      </c>
    </row>
    <row r="4" spans="1:10" s="147" customFormat="1" ht="42" customHeight="1">
      <c r="A4" s="906" t="s">
        <v>927</v>
      </c>
      <c r="B4" s="188" t="s">
        <v>858</v>
      </c>
      <c r="C4" s="907" t="s">
        <v>859</v>
      </c>
      <c r="D4" s="188" t="s">
        <v>858</v>
      </c>
      <c r="E4" s="907" t="s">
        <v>859</v>
      </c>
      <c r="F4" s="188" t="s">
        <v>858</v>
      </c>
      <c r="G4" s="907" t="s">
        <v>859</v>
      </c>
      <c r="H4" s="188" t="s">
        <v>858</v>
      </c>
      <c r="I4" s="907" t="s">
        <v>859</v>
      </c>
      <c r="J4" s="906" t="s">
        <v>922</v>
      </c>
    </row>
    <row r="5" spans="1:10" s="55" customFormat="1" ht="22.5" customHeight="1">
      <c r="A5" s="94" t="s">
        <v>1516</v>
      </c>
      <c r="B5" s="312">
        <v>16526174</v>
      </c>
      <c r="C5" s="312">
        <v>1460242</v>
      </c>
      <c r="D5" s="312">
        <v>4010447</v>
      </c>
      <c r="E5" s="312">
        <v>84027</v>
      </c>
      <c r="F5" s="312">
        <v>3869144</v>
      </c>
      <c r="G5" s="312">
        <v>1276238</v>
      </c>
      <c r="H5" s="312">
        <v>8646583</v>
      </c>
      <c r="I5" s="312">
        <v>99977</v>
      </c>
      <c r="J5" s="95" t="s">
        <v>1516</v>
      </c>
    </row>
    <row r="6" spans="1:10" s="55" customFormat="1" ht="22.5" customHeight="1">
      <c r="A6" s="94" t="s">
        <v>1517</v>
      </c>
      <c r="B6" s="312">
        <v>17118025</v>
      </c>
      <c r="C6" s="312">
        <v>1621286</v>
      </c>
      <c r="D6" s="312">
        <v>3705681</v>
      </c>
      <c r="E6" s="312">
        <v>68185</v>
      </c>
      <c r="F6" s="312">
        <v>3970585</v>
      </c>
      <c r="G6" s="312">
        <v>1436537</v>
      </c>
      <c r="H6" s="312">
        <v>9441759</v>
      </c>
      <c r="I6" s="312">
        <v>116564</v>
      </c>
      <c r="J6" s="95" t="s">
        <v>1517</v>
      </c>
    </row>
    <row r="7" spans="1:10" s="55" customFormat="1" ht="22.5" customHeight="1">
      <c r="A7" s="94" t="s">
        <v>1219</v>
      </c>
      <c r="B7" s="312">
        <v>19063889</v>
      </c>
      <c r="C7" s="312">
        <v>1848744</v>
      </c>
      <c r="D7" s="312">
        <v>4113948</v>
      </c>
      <c r="E7" s="312">
        <v>100927</v>
      </c>
      <c r="F7" s="312">
        <v>3992904</v>
      </c>
      <c r="G7" s="312">
        <v>1638721</v>
      </c>
      <c r="H7" s="312">
        <v>10957037</v>
      </c>
      <c r="I7" s="312">
        <v>109096</v>
      </c>
      <c r="J7" s="95" t="s">
        <v>942</v>
      </c>
    </row>
    <row r="8" spans="1:10" s="55" customFormat="1" ht="22.5" customHeight="1">
      <c r="A8" s="94" t="s">
        <v>433</v>
      </c>
      <c r="B8" s="312">
        <v>20649507</v>
      </c>
      <c r="C8" s="312">
        <v>2191481</v>
      </c>
      <c r="D8" s="312">
        <v>3648844</v>
      </c>
      <c r="E8" s="312">
        <v>59261</v>
      </c>
      <c r="F8" s="312">
        <v>3885954</v>
      </c>
      <c r="G8" s="312">
        <v>2014704</v>
      </c>
      <c r="H8" s="312">
        <v>13114709</v>
      </c>
      <c r="I8" s="312">
        <v>117516</v>
      </c>
      <c r="J8" s="95" t="s">
        <v>163</v>
      </c>
    </row>
    <row r="9" spans="1:10" s="54" customFormat="1" ht="22.5" customHeight="1">
      <c r="A9" s="89" t="s">
        <v>860</v>
      </c>
      <c r="B9" s="313">
        <f aca="true" t="shared" si="0" ref="B9:C12">D9+F9+H9</f>
        <v>21809094</v>
      </c>
      <c r="C9" s="313">
        <f t="shared" si="0"/>
        <v>2579840</v>
      </c>
      <c r="D9" s="313">
        <v>4171427</v>
      </c>
      <c r="E9" s="313">
        <v>90813</v>
      </c>
      <c r="F9" s="313">
        <v>3914302</v>
      </c>
      <c r="G9" s="313">
        <v>2364611</v>
      </c>
      <c r="H9" s="313">
        <v>13723365</v>
      </c>
      <c r="I9" s="313">
        <v>124416</v>
      </c>
      <c r="J9" s="90" t="s">
        <v>166</v>
      </c>
    </row>
    <row r="10" spans="1:10" ht="22.5" customHeight="1">
      <c r="A10" s="87" t="s">
        <v>848</v>
      </c>
      <c r="B10" s="839">
        <f t="shared" si="0"/>
        <v>1055105</v>
      </c>
      <c r="C10" s="839">
        <f t="shared" si="0"/>
        <v>104928</v>
      </c>
      <c r="D10" s="315">
        <v>759775</v>
      </c>
      <c r="E10" s="315">
        <v>594</v>
      </c>
      <c r="F10" s="315">
        <v>80322</v>
      </c>
      <c r="G10" s="315">
        <v>104334</v>
      </c>
      <c r="H10" s="315">
        <v>215008</v>
      </c>
      <c r="I10" s="308">
        <v>0</v>
      </c>
      <c r="J10" s="88" t="s">
        <v>158</v>
      </c>
    </row>
    <row r="11" spans="1:10" ht="22.5" customHeight="1">
      <c r="A11" s="87" t="s">
        <v>849</v>
      </c>
      <c r="B11" s="839">
        <f t="shared" si="0"/>
        <v>13766684</v>
      </c>
      <c r="C11" s="839">
        <f t="shared" si="0"/>
        <v>1856618</v>
      </c>
      <c r="D11" s="315">
        <v>2422975</v>
      </c>
      <c r="E11" s="315">
        <v>76514</v>
      </c>
      <c r="F11" s="315">
        <v>3252629</v>
      </c>
      <c r="G11" s="315">
        <v>1684606</v>
      </c>
      <c r="H11" s="315">
        <v>8091080</v>
      </c>
      <c r="I11" s="308">
        <v>95498</v>
      </c>
      <c r="J11" s="88" t="s">
        <v>925</v>
      </c>
    </row>
    <row r="12" spans="1:10" ht="22.5" customHeight="1">
      <c r="A12" s="167" t="s">
        <v>850</v>
      </c>
      <c r="B12" s="316">
        <f t="shared" si="0"/>
        <v>6987305</v>
      </c>
      <c r="C12" s="310">
        <f t="shared" si="0"/>
        <v>618294</v>
      </c>
      <c r="D12" s="310">
        <v>988677</v>
      </c>
      <c r="E12" s="310">
        <v>13705</v>
      </c>
      <c r="F12" s="310">
        <v>581351</v>
      </c>
      <c r="G12" s="310">
        <v>575671</v>
      </c>
      <c r="H12" s="310">
        <v>5417277</v>
      </c>
      <c r="I12" s="310">
        <v>28918</v>
      </c>
      <c r="J12" s="93" t="s">
        <v>926</v>
      </c>
    </row>
    <row r="13" spans="1:10" ht="19.5" customHeight="1">
      <c r="A13" s="653" t="s">
        <v>861</v>
      </c>
      <c r="B13" s="326"/>
      <c r="C13" s="324"/>
      <c r="D13" s="324"/>
      <c r="E13" s="324"/>
      <c r="F13" s="324"/>
      <c r="G13" s="1291" t="s">
        <v>1142</v>
      </c>
      <c r="H13" s="1291"/>
      <c r="I13" s="1291"/>
      <c r="J13" s="1291"/>
    </row>
    <row r="14" spans="1:10" ht="12.75">
      <c r="A14" s="51"/>
      <c r="B14" s="51"/>
      <c r="C14" s="51"/>
      <c r="D14" s="343"/>
      <c r="E14" s="343"/>
      <c r="F14" s="343"/>
      <c r="G14" s="343"/>
      <c r="H14" s="343"/>
      <c r="I14" s="343"/>
      <c r="J14" s="51"/>
    </row>
    <row r="15" spans="1:10" ht="12.7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51"/>
      <c r="B16" s="343"/>
      <c r="C16" s="343"/>
      <c r="D16" s="343"/>
      <c r="E16" s="343"/>
      <c r="F16" s="343"/>
      <c r="G16" s="343"/>
      <c r="H16" s="343"/>
      <c r="I16" s="343"/>
      <c r="J16" s="51"/>
    </row>
    <row r="17" s="51" customFormat="1" ht="12.75"/>
    <row r="18" s="51" customFormat="1" ht="12.75"/>
    <row r="19" s="51" customFormat="1" ht="12.75"/>
    <row r="20" s="51" customFormat="1" ht="12.75"/>
    <row r="21" s="51" customFormat="1" ht="12.75"/>
    <row r="22" s="51" customFormat="1" ht="12.75"/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</sheetData>
  <sheetProtection/>
  <mergeCells count="6">
    <mergeCell ref="G13:J13"/>
    <mergeCell ref="A1:J1"/>
    <mergeCell ref="B3:C3"/>
    <mergeCell ref="D3:E3"/>
    <mergeCell ref="F3:G3"/>
    <mergeCell ref="H3:I3"/>
  </mergeCells>
  <printOptions horizontalCentered="1" verticalCentered="1"/>
  <pageMargins left="0.16" right="0.17" top="0.3937007874015748" bottom="0.3937007874015748" header="0.5118110236220472" footer="0.511811023622047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A1:S21"/>
  <sheetViews>
    <sheetView tabSelected="1" zoomScalePageLayoutView="0" workbookViewId="0" topLeftCell="A1">
      <selection activeCell="D21" sqref="D21"/>
    </sheetView>
  </sheetViews>
  <sheetFormatPr defaultColWidth="8.88671875" defaultRowHeight="13.5"/>
  <cols>
    <col min="1" max="1" width="7.77734375" style="909" customWidth="1"/>
    <col min="2" max="2" width="6.3359375" style="909" customWidth="1"/>
    <col min="3" max="3" width="6.5546875" style="909" customWidth="1"/>
    <col min="4" max="4" width="7.21484375" style="909" customWidth="1"/>
    <col min="5" max="5" width="6.6640625" style="909" customWidth="1"/>
    <col min="6" max="6" width="5.77734375" style="909" customWidth="1"/>
    <col min="7" max="7" width="8.10546875" style="909" customWidth="1"/>
    <col min="8" max="8" width="6.4453125" style="909" customWidth="1"/>
    <col min="9" max="10" width="6.99609375" style="909" customWidth="1"/>
    <col min="11" max="11" width="9.77734375" style="909" customWidth="1"/>
    <col min="12" max="12" width="8.3359375" style="909" customWidth="1"/>
    <col min="13" max="16" width="6.88671875" style="909" customWidth="1"/>
    <col min="17" max="17" width="10.77734375" style="909" customWidth="1"/>
    <col min="18" max="16384" width="8.88671875" style="909" customWidth="1"/>
  </cols>
  <sheetData>
    <row r="1" spans="1:17" s="908" customFormat="1" ht="22.5">
      <c r="A1" s="1298" t="s">
        <v>876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</row>
    <row r="3" spans="1:17" s="910" customFormat="1" ht="31.5" customHeight="1">
      <c r="A3" s="1299" t="s">
        <v>862</v>
      </c>
      <c r="B3" s="1302" t="s">
        <v>863</v>
      </c>
      <c r="C3" s="1303"/>
      <c r="D3" s="1303"/>
      <c r="E3" s="1303"/>
      <c r="F3" s="1303"/>
      <c r="G3" s="1303"/>
      <c r="H3" s="1303"/>
      <c r="I3" s="1303"/>
      <c r="J3" s="1303"/>
      <c r="K3" s="1303"/>
      <c r="L3" s="1302" t="s">
        <v>864</v>
      </c>
      <c r="M3" s="1303"/>
      <c r="N3" s="1303"/>
      <c r="O3" s="1303"/>
      <c r="P3" s="1303"/>
      <c r="Q3" s="1304" t="s">
        <v>899</v>
      </c>
    </row>
    <row r="4" spans="1:17" s="910" customFormat="1" ht="31.5" customHeight="1">
      <c r="A4" s="1300"/>
      <c r="B4" s="1296" t="s">
        <v>865</v>
      </c>
      <c r="C4" s="1307"/>
      <c r="D4" s="1307"/>
      <c r="E4" s="1296" t="s">
        <v>866</v>
      </c>
      <c r="F4" s="1307"/>
      <c r="G4" s="1307"/>
      <c r="H4" s="1296" t="s">
        <v>867</v>
      </c>
      <c r="I4" s="1307"/>
      <c r="J4" s="1307"/>
      <c r="K4" s="1296" t="s">
        <v>868</v>
      </c>
      <c r="L4" s="1296" t="s">
        <v>869</v>
      </c>
      <c r="M4" s="1296" t="s">
        <v>870</v>
      </c>
      <c r="N4" s="1307"/>
      <c r="O4" s="1307"/>
      <c r="P4" s="1296" t="s">
        <v>871</v>
      </c>
      <c r="Q4" s="1305"/>
    </row>
    <row r="5" spans="1:17" s="910" customFormat="1" ht="31.5" customHeight="1">
      <c r="A5" s="1300"/>
      <c r="B5" s="1308"/>
      <c r="C5" s="1309"/>
      <c r="D5" s="1309"/>
      <c r="E5" s="1308"/>
      <c r="F5" s="1309"/>
      <c r="G5" s="1309"/>
      <c r="H5" s="1308"/>
      <c r="I5" s="1309"/>
      <c r="J5" s="1309"/>
      <c r="K5" s="1310"/>
      <c r="L5" s="1310"/>
      <c r="M5" s="1308"/>
      <c r="N5" s="1309"/>
      <c r="O5" s="1309"/>
      <c r="P5" s="1310"/>
      <c r="Q5" s="1305"/>
    </row>
    <row r="6" spans="1:17" s="910" customFormat="1" ht="31.5" customHeight="1">
      <c r="A6" s="1300"/>
      <c r="B6" s="1294"/>
      <c r="C6" s="1296" t="s">
        <v>872</v>
      </c>
      <c r="D6" s="1296" t="s">
        <v>873</v>
      </c>
      <c r="E6" s="1294"/>
      <c r="F6" s="1296" t="s">
        <v>872</v>
      </c>
      <c r="G6" s="1296" t="s">
        <v>873</v>
      </c>
      <c r="H6" s="1294"/>
      <c r="I6" s="1296" t="s">
        <v>872</v>
      </c>
      <c r="J6" s="1296" t="s">
        <v>873</v>
      </c>
      <c r="K6" s="1310"/>
      <c r="L6" s="1310"/>
      <c r="M6" s="1294"/>
      <c r="N6" s="1310" t="s">
        <v>874</v>
      </c>
      <c r="O6" s="1310" t="s">
        <v>875</v>
      </c>
      <c r="P6" s="1310"/>
      <c r="Q6" s="1305"/>
    </row>
    <row r="7" spans="1:17" s="910" customFormat="1" ht="31.5" customHeight="1">
      <c r="A7" s="1301"/>
      <c r="B7" s="1295"/>
      <c r="C7" s="1297"/>
      <c r="D7" s="1297"/>
      <c r="E7" s="1295"/>
      <c r="F7" s="1297"/>
      <c r="G7" s="1297"/>
      <c r="H7" s="1295"/>
      <c r="I7" s="1297"/>
      <c r="J7" s="1297"/>
      <c r="K7" s="1311"/>
      <c r="L7" s="1311"/>
      <c r="M7" s="1295"/>
      <c r="N7" s="1297"/>
      <c r="O7" s="1297"/>
      <c r="P7" s="1311"/>
      <c r="Q7" s="1306"/>
    </row>
    <row r="8" spans="1:17" s="910" customFormat="1" ht="29.25" customHeight="1">
      <c r="A8" s="911" t="s">
        <v>1399</v>
      </c>
      <c r="B8" s="912">
        <f>C8+D8</f>
        <v>5151</v>
      </c>
      <c r="C8" s="913">
        <v>2176</v>
      </c>
      <c r="D8" s="913">
        <v>2975</v>
      </c>
      <c r="E8" s="913">
        <f>F8+G8</f>
        <v>1168</v>
      </c>
      <c r="F8" s="913">
        <v>18</v>
      </c>
      <c r="G8" s="913">
        <v>1150</v>
      </c>
      <c r="H8" s="913">
        <f>I8+J8</f>
        <v>6437</v>
      </c>
      <c r="I8" s="913">
        <v>1113</v>
      </c>
      <c r="J8" s="913">
        <v>5324</v>
      </c>
      <c r="K8" s="913">
        <v>2271</v>
      </c>
      <c r="L8" s="913">
        <v>58700</v>
      </c>
      <c r="M8" s="913">
        <f>N8+O8</f>
        <v>16476</v>
      </c>
      <c r="N8" s="913">
        <v>9662</v>
      </c>
      <c r="O8" s="913">
        <v>6814</v>
      </c>
      <c r="P8" s="913">
        <v>86720</v>
      </c>
      <c r="Q8" s="914" t="s">
        <v>877</v>
      </c>
    </row>
    <row r="9" spans="1:17" s="910" customFormat="1" ht="29.25" customHeight="1">
      <c r="A9" s="915" t="s">
        <v>900</v>
      </c>
      <c r="B9" s="916">
        <v>5159</v>
      </c>
      <c r="C9" s="917">
        <v>2170</v>
      </c>
      <c r="D9" s="917">
        <v>2989</v>
      </c>
      <c r="E9" s="917">
        <v>1168</v>
      </c>
      <c r="F9" s="917">
        <v>18</v>
      </c>
      <c r="G9" s="917">
        <v>1150</v>
      </c>
      <c r="H9" s="917">
        <v>6984</v>
      </c>
      <c r="I9" s="917">
        <v>1313</v>
      </c>
      <c r="J9" s="917">
        <v>5671</v>
      </c>
      <c r="K9" s="917">
        <v>2351</v>
      </c>
      <c r="L9" s="917">
        <v>58723</v>
      </c>
      <c r="M9" s="917">
        <v>16470</v>
      </c>
      <c r="N9" s="917">
        <v>9657</v>
      </c>
      <c r="O9" s="917">
        <v>6813</v>
      </c>
      <c r="P9" s="917">
        <v>86942</v>
      </c>
      <c r="Q9" s="914" t="s">
        <v>900</v>
      </c>
    </row>
    <row r="10" spans="1:17" s="910" customFormat="1" ht="29.25" customHeight="1">
      <c r="A10" s="915" t="s">
        <v>1183</v>
      </c>
      <c r="B10" s="916">
        <v>5142</v>
      </c>
      <c r="C10" s="917">
        <v>2179</v>
      </c>
      <c r="D10" s="917">
        <v>2963</v>
      </c>
      <c r="E10" s="917">
        <v>1257</v>
      </c>
      <c r="F10" s="917">
        <v>19</v>
      </c>
      <c r="G10" s="917">
        <v>1238</v>
      </c>
      <c r="H10" s="917">
        <v>7843</v>
      </c>
      <c r="I10" s="917">
        <v>1673</v>
      </c>
      <c r="J10" s="917">
        <v>6170</v>
      </c>
      <c r="K10" s="917">
        <v>2397</v>
      </c>
      <c r="L10" s="917">
        <v>58833</v>
      </c>
      <c r="M10" s="917">
        <v>16526</v>
      </c>
      <c r="N10" s="917">
        <v>9764</v>
      </c>
      <c r="O10" s="917">
        <v>6762</v>
      </c>
      <c r="P10" s="917">
        <v>86848</v>
      </c>
      <c r="Q10" s="914" t="s">
        <v>1183</v>
      </c>
    </row>
    <row r="11" spans="1:17" s="920" customFormat="1" ht="29.25" customHeight="1">
      <c r="A11" s="918" t="s">
        <v>166</v>
      </c>
      <c r="B11" s="319">
        <v>5198</v>
      </c>
      <c r="C11" s="320">
        <v>2173</v>
      </c>
      <c r="D11" s="320">
        <v>3025</v>
      </c>
      <c r="E11" s="320">
        <v>1686</v>
      </c>
      <c r="F11" s="320">
        <v>22</v>
      </c>
      <c r="G11" s="320">
        <v>1664</v>
      </c>
      <c r="H11" s="320">
        <v>8645</v>
      </c>
      <c r="I11" s="320">
        <v>1928</v>
      </c>
      <c r="J11" s="320">
        <v>6716</v>
      </c>
      <c r="K11" s="320">
        <v>2453</v>
      </c>
      <c r="L11" s="320">
        <v>59181</v>
      </c>
      <c r="M11" s="320">
        <v>16645</v>
      </c>
      <c r="N11" s="320">
        <v>9851</v>
      </c>
      <c r="O11" s="320">
        <v>6794</v>
      </c>
      <c r="P11" s="320">
        <v>85874</v>
      </c>
      <c r="Q11" s="919" t="s">
        <v>878</v>
      </c>
    </row>
    <row r="12" spans="1:15" s="786" customFormat="1" ht="16.5" customHeight="1">
      <c r="A12" s="1049" t="s">
        <v>692</v>
      </c>
      <c r="L12" s="832" t="s">
        <v>693</v>
      </c>
      <c r="M12" s="832"/>
      <c r="N12" s="832"/>
      <c r="O12" s="832"/>
    </row>
    <row r="13" spans="1:19" s="147" customFormat="1" ht="16.5" customHeight="1">
      <c r="A13" s="980" t="s">
        <v>354</v>
      </c>
      <c r="B13" s="980"/>
      <c r="C13" s="980"/>
      <c r="D13" s="980"/>
      <c r="E13" s="980"/>
      <c r="F13" s="980"/>
      <c r="G13" s="980"/>
      <c r="H13" s="980"/>
      <c r="I13" s="980"/>
      <c r="J13" s="980"/>
      <c r="K13" s="980"/>
      <c r="L13" s="980" t="s">
        <v>625</v>
      </c>
      <c r="M13" s="980"/>
      <c r="N13" s="980"/>
      <c r="O13" s="980"/>
      <c r="P13" s="980"/>
      <c r="Q13" s="980"/>
      <c r="R13" s="980"/>
      <c r="S13" s="980"/>
    </row>
    <row r="21" ht="16.5">
      <c r="D21" s="909" t="s">
        <v>1568</v>
      </c>
    </row>
  </sheetData>
  <sheetProtection/>
  <mergeCells count="24">
    <mergeCell ref="J6:J7"/>
    <mergeCell ref="M6:M7"/>
    <mergeCell ref="N6:N7"/>
    <mergeCell ref="O6:O7"/>
    <mergeCell ref="M4:O5"/>
    <mergeCell ref="P4:P7"/>
    <mergeCell ref="K4:K7"/>
    <mergeCell ref="L4:L7"/>
    <mergeCell ref="B6:B7"/>
    <mergeCell ref="C6:C7"/>
    <mergeCell ref="D6:D7"/>
    <mergeCell ref="E6:E7"/>
    <mergeCell ref="F6:F7"/>
    <mergeCell ref="G6:G7"/>
    <mergeCell ref="H6:H7"/>
    <mergeCell ref="I6:I7"/>
    <mergeCell ref="A1:Q1"/>
    <mergeCell ref="A3:A7"/>
    <mergeCell ref="B3:K3"/>
    <mergeCell ref="L3:P3"/>
    <mergeCell ref="Q3:Q7"/>
    <mergeCell ref="B4:D5"/>
    <mergeCell ref="E4:G5"/>
    <mergeCell ref="H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1496</v>
      </c>
      <c r="C1" s="2" t="b">
        <f>"XL4Poppy"</f>
        <v>0</v>
      </c>
    </row>
    <row r="2" ht="13.5" thickBot="1">
      <c r="A2" s="1" t="s">
        <v>1497</v>
      </c>
    </row>
    <row r="3" spans="1:3" ht="13.5" thickBot="1">
      <c r="A3" s="3" t="s">
        <v>1498</v>
      </c>
      <c r="C3" s="4" t="s">
        <v>1499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1500</v>
      </c>
      <c r="C7" s="5" t="e">
        <f>=</f>
        <v>#NAME?</v>
      </c>
    </row>
    <row r="8" spans="1:3" ht="12.75">
      <c r="A8" s="7" t="s">
        <v>1501</v>
      </c>
      <c r="C8" s="5" t="e">
        <f>=</f>
        <v>#NAME?</v>
      </c>
    </row>
    <row r="9" spans="1:3" ht="12.75">
      <c r="A9" s="8" t="s">
        <v>1502</v>
      </c>
      <c r="C9" s="5" t="e">
        <f>FALSE</f>
        <v>#NAME?</v>
      </c>
    </row>
    <row r="10" spans="1:3" ht="12.75">
      <c r="A10" s="7" t="s">
        <v>1503</v>
      </c>
      <c r="C10" s="5" t="b">
        <f>A21</f>
        <v>0</v>
      </c>
    </row>
    <row r="11" spans="1:3" ht="13.5" thickBot="1">
      <c r="A11" s="9" t="s">
        <v>1504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1505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1506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1507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1508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1496</v>
      </c>
      <c r="C1" s="2" t="b">
        <f>"XL4Poppy"</f>
        <v>0</v>
      </c>
    </row>
    <row r="2" ht="13.5" thickBot="1">
      <c r="A2" s="1" t="s">
        <v>1497</v>
      </c>
    </row>
    <row r="3" spans="1:3" ht="13.5" thickBot="1">
      <c r="A3" s="3" t="s">
        <v>1498</v>
      </c>
      <c r="C3" s="4" t="s">
        <v>1499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1500</v>
      </c>
      <c r="C7" s="5" t="e">
        <f>=</f>
        <v>#NAME?</v>
      </c>
    </row>
    <row r="8" spans="1:3" ht="12.75">
      <c r="A8" s="7" t="s">
        <v>1501</v>
      </c>
      <c r="C8" s="5" t="e">
        <f>=</f>
        <v>#NAME?</v>
      </c>
    </row>
    <row r="9" spans="1:3" ht="12.75">
      <c r="A9" s="8" t="s">
        <v>1502</v>
      </c>
      <c r="C9" s="5" t="e">
        <f>FALSE</f>
        <v>#NAME?</v>
      </c>
    </row>
    <row r="10" spans="1:3" ht="12.75">
      <c r="A10" s="7" t="s">
        <v>1503</v>
      </c>
      <c r="C10" s="5" t="b">
        <f>A21</f>
        <v>0</v>
      </c>
    </row>
    <row r="11" spans="1:3" ht="13.5" thickBot="1">
      <c r="A11" s="9" t="s">
        <v>1504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1505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1506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1507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1508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12"/>
  <sheetViews>
    <sheetView showZeros="0" zoomScale="90" zoomScaleNormal="90" zoomScaleSheetLayoutView="100" zoomScalePageLayoutView="0" workbookViewId="0" topLeftCell="A1">
      <pane xSplit="1" ySplit="6" topLeftCell="B7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I11" sqref="I11"/>
    </sheetView>
  </sheetViews>
  <sheetFormatPr defaultColWidth="8.88671875" defaultRowHeight="13.5"/>
  <cols>
    <col min="1" max="1" width="9.4453125" style="51" customWidth="1"/>
    <col min="2" max="2" width="9.10546875" style="51" bestFit="1" customWidth="1"/>
    <col min="3" max="11" width="9.10546875" style="51" customWidth="1"/>
    <col min="12" max="16384" width="8.88671875" style="51" customWidth="1"/>
  </cols>
  <sheetData>
    <row r="1" spans="1:11" ht="26.25" customHeight="1">
      <c r="A1" s="1113" t="s">
        <v>1407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</row>
    <row r="2" spans="1:14" ht="15" customHeight="1">
      <c r="A2" s="351" t="s">
        <v>1423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N2" s="561" t="s">
        <v>960</v>
      </c>
    </row>
    <row r="3" spans="1:14" ht="29.25" customHeight="1">
      <c r="A3" s="1119" t="s">
        <v>943</v>
      </c>
      <c r="B3" s="1114" t="s">
        <v>961</v>
      </c>
      <c r="C3" s="1115"/>
      <c r="D3" s="1116" t="s">
        <v>962</v>
      </c>
      <c r="E3" s="1117"/>
      <c r="F3" s="1117"/>
      <c r="G3" s="1118"/>
      <c r="H3" s="1116" t="s">
        <v>963</v>
      </c>
      <c r="I3" s="1117"/>
      <c r="J3" s="1117"/>
      <c r="K3" s="1118"/>
      <c r="L3" s="1124" t="s">
        <v>964</v>
      </c>
      <c r="M3" s="1125"/>
      <c r="N3" s="644"/>
    </row>
    <row r="4" spans="1:14" ht="29.25" customHeight="1">
      <c r="A4" s="1120"/>
      <c r="B4" s="1122" t="s">
        <v>965</v>
      </c>
      <c r="C4" s="1126"/>
      <c r="D4" s="1116" t="s">
        <v>966</v>
      </c>
      <c r="E4" s="1118"/>
      <c r="F4" s="1116" t="s">
        <v>967</v>
      </c>
      <c r="G4" s="1118"/>
      <c r="H4" s="1116" t="s">
        <v>968</v>
      </c>
      <c r="I4" s="1118"/>
      <c r="J4" s="1116" t="s">
        <v>969</v>
      </c>
      <c r="K4" s="1118"/>
      <c r="L4" s="1122" t="s">
        <v>970</v>
      </c>
      <c r="M4" s="1123"/>
      <c r="N4" s="88" t="s">
        <v>971</v>
      </c>
    </row>
    <row r="5" spans="1:14" ht="29.25" customHeight="1">
      <c r="A5" s="1120"/>
      <c r="B5" s="829" t="s">
        <v>972</v>
      </c>
      <c r="C5" s="829" t="s">
        <v>973</v>
      </c>
      <c r="D5" s="829" t="s">
        <v>972</v>
      </c>
      <c r="E5" s="829" t="s">
        <v>973</v>
      </c>
      <c r="F5" s="829" t="s">
        <v>972</v>
      </c>
      <c r="G5" s="829" t="s">
        <v>973</v>
      </c>
      <c r="H5" s="829" t="s">
        <v>972</v>
      </c>
      <c r="I5" s="829" t="s">
        <v>973</v>
      </c>
      <c r="J5" s="829" t="s">
        <v>972</v>
      </c>
      <c r="K5" s="829" t="s">
        <v>973</v>
      </c>
      <c r="L5" s="331" t="s">
        <v>974</v>
      </c>
      <c r="M5" s="331" t="s">
        <v>975</v>
      </c>
      <c r="N5" s="88" t="s">
        <v>976</v>
      </c>
    </row>
    <row r="6" spans="1:14" ht="29.25" customHeight="1">
      <c r="A6" s="1121"/>
      <c r="B6" s="102" t="s">
        <v>977</v>
      </c>
      <c r="C6" s="102" t="s">
        <v>978</v>
      </c>
      <c r="D6" s="102" t="s">
        <v>977</v>
      </c>
      <c r="E6" s="102" t="s">
        <v>979</v>
      </c>
      <c r="F6" s="102" t="s">
        <v>977</v>
      </c>
      <c r="G6" s="102" t="s">
        <v>979</v>
      </c>
      <c r="H6" s="102" t="s">
        <v>977</v>
      </c>
      <c r="I6" s="102" t="s">
        <v>979</v>
      </c>
      <c r="J6" s="102" t="s">
        <v>977</v>
      </c>
      <c r="K6" s="102" t="s">
        <v>979</v>
      </c>
      <c r="L6" s="102" t="s">
        <v>980</v>
      </c>
      <c r="M6" s="102" t="s">
        <v>979</v>
      </c>
      <c r="N6" s="337"/>
    </row>
    <row r="7" spans="1:14" s="55" customFormat="1" ht="29.25" customHeight="1">
      <c r="A7" s="94" t="s">
        <v>1516</v>
      </c>
      <c r="B7" s="986">
        <f aca="true" t="shared" si="0" ref="B7:C11">SUM(D7,F7,H7,J7,L7)</f>
        <v>23037</v>
      </c>
      <c r="C7" s="85">
        <f t="shared" si="0"/>
        <v>164391</v>
      </c>
      <c r="D7" s="177">
        <v>8</v>
      </c>
      <c r="E7" s="177">
        <v>583</v>
      </c>
      <c r="F7" s="177">
        <v>453</v>
      </c>
      <c r="G7" s="177">
        <v>13091</v>
      </c>
      <c r="H7" s="177">
        <v>585</v>
      </c>
      <c r="I7" s="177">
        <v>20999</v>
      </c>
      <c r="J7" s="177">
        <v>99</v>
      </c>
      <c r="K7" s="177">
        <v>4656</v>
      </c>
      <c r="L7" s="177">
        <v>21892</v>
      </c>
      <c r="M7" s="987">
        <v>125062</v>
      </c>
      <c r="N7" s="95" t="s">
        <v>1516</v>
      </c>
    </row>
    <row r="8" spans="1:14" ht="29.25" customHeight="1">
      <c r="A8" s="87" t="s">
        <v>1517</v>
      </c>
      <c r="B8" s="986">
        <f t="shared" si="0"/>
        <v>23424</v>
      </c>
      <c r="C8" s="85">
        <f t="shared" si="0"/>
        <v>164457</v>
      </c>
      <c r="D8" s="161">
        <v>5</v>
      </c>
      <c r="E8" s="161">
        <v>231</v>
      </c>
      <c r="F8" s="161">
        <v>456</v>
      </c>
      <c r="G8" s="161">
        <v>13443</v>
      </c>
      <c r="H8" s="161">
        <v>593</v>
      </c>
      <c r="I8" s="161">
        <v>21067</v>
      </c>
      <c r="J8" s="161">
        <v>78</v>
      </c>
      <c r="K8" s="161">
        <v>3663</v>
      </c>
      <c r="L8" s="161">
        <v>22292</v>
      </c>
      <c r="M8" s="988">
        <v>126053</v>
      </c>
      <c r="N8" s="88" t="s">
        <v>1517</v>
      </c>
    </row>
    <row r="9" spans="1:14" ht="29.25" customHeight="1">
      <c r="A9" s="87" t="s">
        <v>942</v>
      </c>
      <c r="B9" s="986">
        <v>23226</v>
      </c>
      <c r="C9" s="85">
        <v>169468</v>
      </c>
      <c r="D9" s="161">
        <v>6</v>
      </c>
      <c r="E9" s="161">
        <v>264</v>
      </c>
      <c r="F9" s="161">
        <v>594</v>
      </c>
      <c r="G9" s="161">
        <v>12968</v>
      </c>
      <c r="H9" s="161">
        <v>618</v>
      </c>
      <c r="I9" s="161">
        <v>22400</v>
      </c>
      <c r="J9" s="161">
        <v>45</v>
      </c>
      <c r="K9" s="161">
        <v>1629</v>
      </c>
      <c r="L9" s="161">
        <v>21963</v>
      </c>
      <c r="M9" s="988">
        <v>132207</v>
      </c>
      <c r="N9" s="88" t="s">
        <v>942</v>
      </c>
    </row>
    <row r="10" spans="1:14" ht="29.25" customHeight="1">
      <c r="A10" s="87" t="s">
        <v>163</v>
      </c>
      <c r="B10" s="986">
        <v>16743</v>
      </c>
      <c r="C10" s="85">
        <v>158497</v>
      </c>
      <c r="D10" s="161">
        <v>6</v>
      </c>
      <c r="E10" s="161">
        <v>264</v>
      </c>
      <c r="F10" s="161">
        <v>593</v>
      </c>
      <c r="G10" s="161">
        <v>12968</v>
      </c>
      <c r="H10" s="161">
        <v>594</v>
      </c>
      <c r="I10" s="161">
        <v>22091</v>
      </c>
      <c r="J10" s="161">
        <v>45</v>
      </c>
      <c r="K10" s="161">
        <v>1629</v>
      </c>
      <c r="L10" s="161">
        <v>15505</v>
      </c>
      <c r="M10" s="988">
        <v>121545</v>
      </c>
      <c r="N10" s="88" t="s">
        <v>163</v>
      </c>
    </row>
    <row r="11" spans="1:14" s="54" customFormat="1" ht="29.25" customHeight="1">
      <c r="A11" s="183" t="s">
        <v>207</v>
      </c>
      <c r="B11" s="989">
        <f t="shared" si="0"/>
        <v>25545</v>
      </c>
      <c r="C11" s="990">
        <f t="shared" si="0"/>
        <v>185101</v>
      </c>
      <c r="D11" s="991">
        <v>6</v>
      </c>
      <c r="E11" s="991">
        <v>337</v>
      </c>
      <c r="F11" s="991">
        <v>593</v>
      </c>
      <c r="G11" s="991">
        <v>12968</v>
      </c>
      <c r="H11" s="991">
        <v>669</v>
      </c>
      <c r="I11" s="991">
        <v>20235</v>
      </c>
      <c r="J11" s="991">
        <v>48</v>
      </c>
      <c r="K11" s="991">
        <v>1682</v>
      </c>
      <c r="L11" s="992">
        <v>24229</v>
      </c>
      <c r="M11" s="993">
        <v>149879</v>
      </c>
      <c r="N11" s="184" t="s">
        <v>207</v>
      </c>
    </row>
    <row r="12" spans="1:17" s="147" customFormat="1" ht="14.25" customHeight="1">
      <c r="A12" s="147" t="s">
        <v>1532</v>
      </c>
      <c r="B12" s="459"/>
      <c r="C12" s="459"/>
      <c r="D12" s="628"/>
      <c r="E12" s="628"/>
      <c r="F12" s="628"/>
      <c r="G12" s="782"/>
      <c r="I12" s="968"/>
      <c r="J12" s="954" t="s">
        <v>1401</v>
      </c>
      <c r="K12" s="782"/>
      <c r="M12" s="968"/>
      <c r="N12" s="628"/>
      <c r="O12" s="782"/>
      <c r="Q12" s="782"/>
    </row>
  </sheetData>
  <sheetProtection/>
  <mergeCells count="12">
    <mergeCell ref="H4:I4"/>
    <mergeCell ref="J4:K4"/>
    <mergeCell ref="A1:K1"/>
    <mergeCell ref="B3:C3"/>
    <mergeCell ref="D3:G3"/>
    <mergeCell ref="H3:K3"/>
    <mergeCell ref="A3:A6"/>
    <mergeCell ref="L4:M4"/>
    <mergeCell ref="L3:M3"/>
    <mergeCell ref="B4:C4"/>
    <mergeCell ref="D4:E4"/>
    <mergeCell ref="F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41"/>
  <sheetViews>
    <sheetView showZeros="0" zoomScaleSheetLayoutView="80" zoomScalePageLayoutView="0" workbookViewId="0" topLeftCell="A13">
      <selection activeCell="A11" sqref="A11"/>
    </sheetView>
  </sheetViews>
  <sheetFormatPr defaultColWidth="8.88671875" defaultRowHeight="13.5"/>
  <cols>
    <col min="1" max="1" width="9.6640625" style="42" customWidth="1"/>
    <col min="2" max="2" width="11.4453125" style="42" customWidth="1"/>
    <col min="3" max="3" width="9.88671875" style="42" customWidth="1"/>
    <col min="4" max="4" width="10.6640625" style="42" customWidth="1"/>
    <col min="5" max="5" width="9.88671875" style="42" customWidth="1"/>
    <col min="6" max="6" width="10.4453125" style="42" customWidth="1"/>
    <col min="7" max="13" width="9.88671875" style="42" customWidth="1"/>
    <col min="14" max="14" width="8.99609375" style="42" customWidth="1"/>
    <col min="15" max="16384" width="8.88671875" style="42" customWidth="1"/>
  </cols>
  <sheetData>
    <row r="1" spans="1:14" s="350" customFormat="1" ht="30.75" customHeight="1">
      <c r="A1" s="1133" t="s">
        <v>347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</row>
    <row r="2" spans="1:14" s="51" customFormat="1" ht="20.25" customHeight="1" thickBot="1">
      <c r="A2" s="351" t="s">
        <v>1544</v>
      </c>
      <c r="M2" s="322"/>
      <c r="N2" s="322" t="s">
        <v>1545</v>
      </c>
    </row>
    <row r="3" spans="1:14" s="51" customFormat="1" ht="26.25" customHeight="1">
      <c r="A3" s="352"/>
      <c r="B3" s="1134" t="s">
        <v>1318</v>
      </c>
      <c r="C3" s="1135"/>
      <c r="D3" s="1135"/>
      <c r="E3" s="1135"/>
      <c r="F3" s="1135"/>
      <c r="G3" s="1135"/>
      <c r="H3" s="1134" t="s">
        <v>208</v>
      </c>
      <c r="I3" s="1135"/>
      <c r="J3" s="1135"/>
      <c r="K3" s="1135"/>
      <c r="L3" s="1135"/>
      <c r="M3" s="1135"/>
      <c r="N3" s="353"/>
    </row>
    <row r="4" spans="1:14" s="51" customFormat="1" ht="17.25" customHeight="1">
      <c r="A4" s="160" t="s">
        <v>908</v>
      </c>
      <c r="B4" s="1127" t="s">
        <v>209</v>
      </c>
      <c r="C4" s="1117"/>
      <c r="D4" s="1127" t="s">
        <v>1319</v>
      </c>
      <c r="E4" s="1117"/>
      <c r="F4" s="1127" t="s">
        <v>1320</v>
      </c>
      <c r="G4" s="1117"/>
      <c r="H4" s="1127" t="s">
        <v>209</v>
      </c>
      <c r="I4" s="1117"/>
      <c r="J4" s="1128" t="s">
        <v>1321</v>
      </c>
      <c r="K4" s="1129"/>
      <c r="L4" s="1128" t="s">
        <v>1322</v>
      </c>
      <c r="M4" s="1129"/>
      <c r="N4" s="190" t="s">
        <v>899</v>
      </c>
    </row>
    <row r="5" spans="1:14" s="51" customFormat="1" ht="17.25" customHeight="1">
      <c r="A5" s="88" t="s">
        <v>179</v>
      </c>
      <c r="B5" s="331" t="s">
        <v>1323</v>
      </c>
      <c r="C5" s="331" t="s">
        <v>1324</v>
      </c>
      <c r="D5" s="331" t="s">
        <v>1323</v>
      </c>
      <c r="E5" s="331" t="s">
        <v>1324</v>
      </c>
      <c r="F5" s="331" t="s">
        <v>1323</v>
      </c>
      <c r="G5" s="331" t="s">
        <v>1324</v>
      </c>
      <c r="H5" s="331" t="s">
        <v>1323</v>
      </c>
      <c r="I5" s="331" t="s">
        <v>1324</v>
      </c>
      <c r="J5" s="331" t="s">
        <v>1323</v>
      </c>
      <c r="K5" s="331" t="s">
        <v>1324</v>
      </c>
      <c r="L5" s="122" t="s">
        <v>1323</v>
      </c>
      <c r="M5" s="190" t="s">
        <v>1324</v>
      </c>
      <c r="N5" s="88" t="s">
        <v>955</v>
      </c>
    </row>
    <row r="6" spans="1:19" s="51" customFormat="1" ht="17.25" customHeight="1">
      <c r="A6" s="337"/>
      <c r="B6" s="102" t="s">
        <v>1082</v>
      </c>
      <c r="C6" s="102" t="s">
        <v>1083</v>
      </c>
      <c r="D6" s="102" t="s">
        <v>1082</v>
      </c>
      <c r="E6" s="102" t="s">
        <v>1083</v>
      </c>
      <c r="F6" s="102" t="s">
        <v>1082</v>
      </c>
      <c r="G6" s="102" t="s">
        <v>1083</v>
      </c>
      <c r="H6" s="102" t="s">
        <v>1082</v>
      </c>
      <c r="I6" s="102" t="s">
        <v>1083</v>
      </c>
      <c r="J6" s="102" t="s">
        <v>1082</v>
      </c>
      <c r="K6" s="102" t="s">
        <v>1083</v>
      </c>
      <c r="L6" s="167" t="s">
        <v>1082</v>
      </c>
      <c r="M6" s="93" t="s">
        <v>1083</v>
      </c>
      <c r="N6" s="337"/>
      <c r="O6" s="354"/>
      <c r="P6" s="354"/>
      <c r="Q6" s="354"/>
      <c r="R6" s="354"/>
      <c r="S6" s="354"/>
    </row>
    <row r="7" spans="1:14" s="51" customFormat="1" ht="22.5" customHeight="1">
      <c r="A7" s="100" t="s">
        <v>1402</v>
      </c>
      <c r="B7" s="298">
        <v>10864150</v>
      </c>
      <c r="C7" s="248">
        <v>209562</v>
      </c>
      <c r="D7" s="340">
        <v>5381004</v>
      </c>
      <c r="E7" s="245">
        <v>97693</v>
      </c>
      <c r="F7" s="340">
        <v>5483146</v>
      </c>
      <c r="G7" s="245">
        <v>111869</v>
      </c>
      <c r="H7" s="298">
        <v>711807</v>
      </c>
      <c r="I7" s="355">
        <v>9116</v>
      </c>
      <c r="J7" s="356">
        <v>360257</v>
      </c>
      <c r="K7" s="247">
        <v>4387</v>
      </c>
      <c r="L7" s="356">
        <v>351550</v>
      </c>
      <c r="M7" s="247">
        <v>4729</v>
      </c>
      <c r="N7" s="160" t="s">
        <v>349</v>
      </c>
    </row>
    <row r="8" spans="1:14" s="55" customFormat="1" ht="22.5" customHeight="1">
      <c r="A8" s="101" t="s">
        <v>1399</v>
      </c>
      <c r="B8" s="298">
        <v>12556252</v>
      </c>
      <c r="C8" s="248">
        <v>227958</v>
      </c>
      <c r="D8" s="357">
        <v>6245767</v>
      </c>
      <c r="E8" s="358">
        <v>93130</v>
      </c>
      <c r="F8" s="357">
        <v>6310485</v>
      </c>
      <c r="G8" s="358">
        <v>134828</v>
      </c>
      <c r="H8" s="298">
        <v>506741</v>
      </c>
      <c r="I8" s="355">
        <v>6556</v>
      </c>
      <c r="J8" s="359">
        <v>258649</v>
      </c>
      <c r="K8" s="250">
        <v>2736</v>
      </c>
      <c r="L8" s="359">
        <v>248092</v>
      </c>
      <c r="M8" s="250">
        <v>3820</v>
      </c>
      <c r="N8" s="88" t="s">
        <v>350</v>
      </c>
    </row>
    <row r="9" spans="1:14" s="55" customFormat="1" ht="22.5" customHeight="1">
      <c r="A9" s="101" t="s">
        <v>900</v>
      </c>
      <c r="B9" s="298">
        <v>14391196</v>
      </c>
      <c r="C9" s="248">
        <v>218491</v>
      </c>
      <c r="D9" s="357">
        <v>7157316</v>
      </c>
      <c r="E9" s="358">
        <v>98222</v>
      </c>
      <c r="F9" s="357">
        <v>7233880</v>
      </c>
      <c r="G9" s="358">
        <v>120269</v>
      </c>
      <c r="H9" s="298">
        <v>609230</v>
      </c>
      <c r="I9" s="355">
        <v>7324</v>
      </c>
      <c r="J9" s="359">
        <v>308493</v>
      </c>
      <c r="K9" s="250">
        <v>3190</v>
      </c>
      <c r="L9" s="359">
        <v>300737</v>
      </c>
      <c r="M9" s="250">
        <v>4135</v>
      </c>
      <c r="N9" s="88" t="s">
        <v>348</v>
      </c>
    </row>
    <row r="10" spans="1:14" s="55" customFormat="1" ht="22.5" customHeight="1">
      <c r="A10" s="331" t="s">
        <v>392</v>
      </c>
      <c r="B10" s="616">
        <v>15872036</v>
      </c>
      <c r="C10" s="617">
        <v>237977</v>
      </c>
      <c r="D10" s="618">
        <v>7906939</v>
      </c>
      <c r="E10" s="619">
        <v>102495</v>
      </c>
      <c r="F10" s="618">
        <v>7965097</v>
      </c>
      <c r="G10" s="619">
        <v>135481</v>
      </c>
      <c r="H10" s="616">
        <v>604213</v>
      </c>
      <c r="I10" s="620">
        <v>7065</v>
      </c>
      <c r="J10" s="621">
        <v>307497</v>
      </c>
      <c r="K10" s="622">
        <v>3019</v>
      </c>
      <c r="L10" s="621">
        <v>296716</v>
      </c>
      <c r="M10" s="622">
        <v>4046</v>
      </c>
      <c r="N10" s="190" t="s">
        <v>392</v>
      </c>
    </row>
    <row r="11" spans="1:14" s="55" customFormat="1" ht="22.5" customHeight="1">
      <c r="A11" s="101" t="s">
        <v>981</v>
      </c>
      <c r="B11" s="298">
        <v>1034461</v>
      </c>
      <c r="C11" s="355">
        <v>16082</v>
      </c>
      <c r="D11" s="358">
        <v>511837</v>
      </c>
      <c r="E11" s="361">
        <v>7663</v>
      </c>
      <c r="F11" s="358">
        <v>522624</v>
      </c>
      <c r="G11" s="361">
        <v>8418</v>
      </c>
      <c r="H11" s="248">
        <v>30960</v>
      </c>
      <c r="I11" s="355">
        <v>436</v>
      </c>
      <c r="J11" s="250">
        <v>15198</v>
      </c>
      <c r="K11" s="362">
        <v>200</v>
      </c>
      <c r="L11" s="250">
        <v>15762</v>
      </c>
      <c r="M11" s="250">
        <v>236</v>
      </c>
      <c r="N11" s="88" t="s">
        <v>982</v>
      </c>
    </row>
    <row r="12" spans="1:14" s="55" customFormat="1" ht="22.5" customHeight="1">
      <c r="A12" s="101" t="s">
        <v>983</v>
      </c>
      <c r="B12" s="298">
        <v>1040084</v>
      </c>
      <c r="C12" s="355">
        <v>17410</v>
      </c>
      <c r="D12" s="358">
        <v>519761</v>
      </c>
      <c r="E12" s="361">
        <v>6386</v>
      </c>
      <c r="F12" s="358">
        <v>520323</v>
      </c>
      <c r="G12" s="361">
        <v>11024</v>
      </c>
      <c r="H12" s="248">
        <v>32474</v>
      </c>
      <c r="I12" s="355">
        <v>396</v>
      </c>
      <c r="J12" s="250">
        <v>16295</v>
      </c>
      <c r="K12" s="362">
        <v>178</v>
      </c>
      <c r="L12" s="250">
        <v>16179</v>
      </c>
      <c r="M12" s="250">
        <v>217</v>
      </c>
      <c r="N12" s="88" t="s">
        <v>984</v>
      </c>
    </row>
    <row r="13" spans="1:14" s="55" customFormat="1" ht="22.5" customHeight="1">
      <c r="A13" s="101" t="s">
        <v>985</v>
      </c>
      <c r="B13" s="298">
        <v>1124548</v>
      </c>
      <c r="C13" s="355">
        <v>23639</v>
      </c>
      <c r="D13" s="358">
        <v>564872</v>
      </c>
      <c r="E13" s="361">
        <v>7285</v>
      </c>
      <c r="F13" s="358">
        <v>559676</v>
      </c>
      <c r="G13" s="361">
        <v>16354</v>
      </c>
      <c r="H13" s="248">
        <v>34897</v>
      </c>
      <c r="I13" s="355">
        <v>436</v>
      </c>
      <c r="J13" s="250">
        <v>18657</v>
      </c>
      <c r="K13" s="362">
        <v>193</v>
      </c>
      <c r="L13" s="250">
        <v>16240</v>
      </c>
      <c r="M13" s="250">
        <v>242</v>
      </c>
      <c r="N13" s="88" t="s">
        <v>986</v>
      </c>
    </row>
    <row r="14" spans="1:14" s="55" customFormat="1" ht="22.5" customHeight="1">
      <c r="A14" s="101" t="s">
        <v>987</v>
      </c>
      <c r="B14" s="298">
        <v>1453854</v>
      </c>
      <c r="C14" s="355">
        <v>20522</v>
      </c>
      <c r="D14" s="358">
        <v>723560</v>
      </c>
      <c r="E14" s="361">
        <v>8089</v>
      </c>
      <c r="F14" s="358">
        <v>730294</v>
      </c>
      <c r="G14" s="361">
        <v>12432</v>
      </c>
      <c r="H14" s="248">
        <v>37249</v>
      </c>
      <c r="I14" s="355">
        <v>452</v>
      </c>
      <c r="J14" s="250">
        <v>19102</v>
      </c>
      <c r="K14" s="362">
        <v>201</v>
      </c>
      <c r="L14" s="250">
        <v>18147</v>
      </c>
      <c r="M14" s="250">
        <v>251</v>
      </c>
      <c r="N14" s="88" t="s">
        <v>988</v>
      </c>
    </row>
    <row r="15" spans="1:14" s="55" customFormat="1" ht="22.5" customHeight="1">
      <c r="A15" s="101" t="s">
        <v>989</v>
      </c>
      <c r="B15" s="298">
        <v>1549062</v>
      </c>
      <c r="C15" s="355">
        <v>18937</v>
      </c>
      <c r="D15" s="358">
        <v>768085</v>
      </c>
      <c r="E15" s="361">
        <v>8925</v>
      </c>
      <c r="F15" s="358">
        <v>780977</v>
      </c>
      <c r="G15" s="361">
        <v>10012</v>
      </c>
      <c r="H15" s="248">
        <v>45122</v>
      </c>
      <c r="I15" s="355">
        <v>577</v>
      </c>
      <c r="J15" s="250">
        <v>22305</v>
      </c>
      <c r="K15" s="362">
        <v>245</v>
      </c>
      <c r="L15" s="250">
        <v>22817</v>
      </c>
      <c r="M15" s="250">
        <v>332</v>
      </c>
      <c r="N15" s="88" t="s">
        <v>990</v>
      </c>
    </row>
    <row r="16" spans="1:14" s="55" customFormat="1" ht="22.5" customHeight="1">
      <c r="A16" s="101" t="s">
        <v>991</v>
      </c>
      <c r="B16" s="298">
        <v>1317707</v>
      </c>
      <c r="C16" s="355">
        <v>16738</v>
      </c>
      <c r="D16" s="358">
        <v>649650</v>
      </c>
      <c r="E16" s="361">
        <v>8523</v>
      </c>
      <c r="F16" s="358">
        <v>668057</v>
      </c>
      <c r="G16" s="361">
        <v>8216</v>
      </c>
      <c r="H16" s="248">
        <v>45879</v>
      </c>
      <c r="I16" s="355">
        <v>564</v>
      </c>
      <c r="J16" s="250">
        <v>23632</v>
      </c>
      <c r="K16" s="362">
        <v>247</v>
      </c>
      <c r="L16" s="250">
        <v>22247</v>
      </c>
      <c r="M16" s="250">
        <v>317</v>
      </c>
      <c r="N16" s="88" t="s">
        <v>992</v>
      </c>
    </row>
    <row r="17" spans="1:14" s="55" customFormat="1" ht="22.5" customHeight="1">
      <c r="A17" s="101" t="s">
        <v>993</v>
      </c>
      <c r="B17" s="298">
        <v>1348617</v>
      </c>
      <c r="C17" s="355">
        <v>17216</v>
      </c>
      <c r="D17" s="358">
        <v>695537</v>
      </c>
      <c r="E17" s="361">
        <v>9259</v>
      </c>
      <c r="F17" s="358">
        <v>653080</v>
      </c>
      <c r="G17" s="361">
        <v>7956</v>
      </c>
      <c r="H17" s="248">
        <v>61590</v>
      </c>
      <c r="I17" s="355">
        <v>671</v>
      </c>
      <c r="J17" s="250">
        <v>31726</v>
      </c>
      <c r="K17" s="362">
        <v>309</v>
      </c>
      <c r="L17" s="250">
        <v>29864</v>
      </c>
      <c r="M17" s="250">
        <v>361</v>
      </c>
      <c r="N17" s="88" t="s">
        <v>994</v>
      </c>
    </row>
    <row r="18" spans="1:14" s="55" customFormat="1" ht="22.5" customHeight="1">
      <c r="A18" s="101" t="s">
        <v>995</v>
      </c>
      <c r="B18" s="298">
        <v>1564237</v>
      </c>
      <c r="C18" s="355">
        <v>19993</v>
      </c>
      <c r="D18" s="358">
        <v>764176</v>
      </c>
      <c r="E18" s="361">
        <v>10232</v>
      </c>
      <c r="F18" s="358">
        <v>800061</v>
      </c>
      <c r="G18" s="361">
        <v>9761</v>
      </c>
      <c r="H18" s="248">
        <v>69398</v>
      </c>
      <c r="I18" s="355">
        <v>717</v>
      </c>
      <c r="J18" s="250">
        <v>35041</v>
      </c>
      <c r="K18" s="362">
        <v>303</v>
      </c>
      <c r="L18" s="250">
        <v>34357</v>
      </c>
      <c r="M18" s="250">
        <v>414</v>
      </c>
      <c r="N18" s="88" t="s">
        <v>996</v>
      </c>
    </row>
    <row r="19" spans="1:14" s="55" customFormat="1" ht="22.5" customHeight="1">
      <c r="A19" s="101" t="s">
        <v>997</v>
      </c>
      <c r="B19" s="298">
        <v>1293782</v>
      </c>
      <c r="C19" s="355">
        <v>20299</v>
      </c>
      <c r="D19" s="358">
        <v>644064</v>
      </c>
      <c r="E19" s="361">
        <v>9224</v>
      </c>
      <c r="F19" s="358">
        <v>649718</v>
      </c>
      <c r="G19" s="361">
        <v>11074</v>
      </c>
      <c r="H19" s="248">
        <v>64588</v>
      </c>
      <c r="I19" s="355">
        <v>702</v>
      </c>
      <c r="J19" s="250">
        <v>33071</v>
      </c>
      <c r="K19" s="362">
        <v>296</v>
      </c>
      <c r="L19" s="250">
        <v>31517</v>
      </c>
      <c r="M19" s="250">
        <v>406</v>
      </c>
      <c r="N19" s="88" t="s">
        <v>998</v>
      </c>
    </row>
    <row r="20" spans="1:14" s="55" customFormat="1" ht="22.5" customHeight="1">
      <c r="A20" s="101" t="s">
        <v>999</v>
      </c>
      <c r="B20" s="298">
        <v>1571993</v>
      </c>
      <c r="C20" s="355">
        <v>22766</v>
      </c>
      <c r="D20" s="358">
        <v>776130</v>
      </c>
      <c r="E20" s="361">
        <v>9578</v>
      </c>
      <c r="F20" s="358">
        <v>795863</v>
      </c>
      <c r="G20" s="361">
        <v>13188</v>
      </c>
      <c r="H20" s="248">
        <v>68111</v>
      </c>
      <c r="I20" s="355">
        <v>809</v>
      </c>
      <c r="J20" s="250">
        <v>34262</v>
      </c>
      <c r="K20" s="362">
        <v>337</v>
      </c>
      <c r="L20" s="250">
        <v>33849</v>
      </c>
      <c r="M20" s="250">
        <v>472</v>
      </c>
      <c r="N20" s="88" t="s">
        <v>1000</v>
      </c>
    </row>
    <row r="21" spans="1:14" s="55" customFormat="1" ht="22.5" customHeight="1">
      <c r="A21" s="101" t="s">
        <v>1001</v>
      </c>
      <c r="B21" s="298">
        <v>1364897</v>
      </c>
      <c r="C21" s="355">
        <v>21700</v>
      </c>
      <c r="D21" s="358">
        <v>674070</v>
      </c>
      <c r="E21" s="361">
        <v>8895</v>
      </c>
      <c r="F21" s="358">
        <v>690827</v>
      </c>
      <c r="G21" s="361">
        <v>12804</v>
      </c>
      <c r="H21" s="248">
        <v>61369</v>
      </c>
      <c r="I21" s="355">
        <v>695</v>
      </c>
      <c r="J21" s="250">
        <v>31510</v>
      </c>
      <c r="K21" s="362">
        <v>276</v>
      </c>
      <c r="L21" s="250">
        <v>29859</v>
      </c>
      <c r="M21" s="250">
        <v>419</v>
      </c>
      <c r="N21" s="88" t="s">
        <v>1002</v>
      </c>
    </row>
    <row r="22" spans="1:14" s="55" customFormat="1" ht="22.5" customHeight="1" thickBot="1">
      <c r="A22" s="101" t="s">
        <v>1003</v>
      </c>
      <c r="B22" s="298">
        <v>1208794</v>
      </c>
      <c r="C22" s="355">
        <v>22675</v>
      </c>
      <c r="D22" s="357">
        <v>615197</v>
      </c>
      <c r="E22" s="361">
        <v>8435</v>
      </c>
      <c r="F22" s="358">
        <v>593597</v>
      </c>
      <c r="G22" s="361">
        <v>14241</v>
      </c>
      <c r="H22" s="248">
        <v>52576</v>
      </c>
      <c r="I22" s="355">
        <v>612</v>
      </c>
      <c r="J22" s="250">
        <v>26698</v>
      </c>
      <c r="K22" s="362">
        <v>233</v>
      </c>
      <c r="L22" s="250">
        <v>25878</v>
      </c>
      <c r="M22" s="250">
        <v>379</v>
      </c>
      <c r="N22" s="88" t="s">
        <v>1004</v>
      </c>
    </row>
    <row r="23" spans="1:14" s="367" customFormat="1" ht="22.5" customHeight="1">
      <c r="A23" s="613" t="s">
        <v>378</v>
      </c>
      <c r="B23" s="363">
        <f>SUM(B24:B35)</f>
        <v>16283001</v>
      </c>
      <c r="C23" s="364">
        <f>SUM(C24:C35)</f>
        <v>225094</v>
      </c>
      <c r="D23" s="365">
        <f aca="true" t="shared" si="0" ref="D23:M23">SUM(D24:D35)</f>
        <v>8106210</v>
      </c>
      <c r="E23" s="364">
        <f>SUM(E24:E35)</f>
        <v>97875</v>
      </c>
      <c r="F23" s="365">
        <f t="shared" si="0"/>
        <v>8176791</v>
      </c>
      <c r="G23" s="364">
        <f t="shared" si="0"/>
        <v>127216</v>
      </c>
      <c r="H23" s="365">
        <f t="shared" si="0"/>
        <v>827985</v>
      </c>
      <c r="I23" s="364">
        <f t="shared" si="0"/>
        <v>8846</v>
      </c>
      <c r="J23" s="365">
        <f t="shared" si="0"/>
        <v>420381</v>
      </c>
      <c r="K23" s="364">
        <f t="shared" si="0"/>
        <v>3488</v>
      </c>
      <c r="L23" s="365">
        <f t="shared" si="0"/>
        <v>407604</v>
      </c>
      <c r="M23" s="365">
        <f t="shared" si="0"/>
        <v>5356</v>
      </c>
      <c r="N23" s="366" t="s">
        <v>166</v>
      </c>
    </row>
    <row r="24" spans="1:14" s="51" customFormat="1" ht="22.5" customHeight="1">
      <c r="A24" s="101" t="s">
        <v>981</v>
      </c>
      <c r="B24" s="298">
        <v>1248828</v>
      </c>
      <c r="C24" s="248">
        <v>22360</v>
      </c>
      <c r="D24" s="359">
        <v>611278</v>
      </c>
      <c r="E24" s="250">
        <v>7920</v>
      </c>
      <c r="F24" s="359">
        <v>637550</v>
      </c>
      <c r="G24" s="250">
        <v>14439</v>
      </c>
      <c r="H24" s="298">
        <v>47435</v>
      </c>
      <c r="I24" s="355">
        <v>517</v>
      </c>
      <c r="J24" s="359">
        <v>23325</v>
      </c>
      <c r="K24" s="250">
        <v>202</v>
      </c>
      <c r="L24" s="359">
        <v>24110</v>
      </c>
      <c r="M24" s="250">
        <v>314</v>
      </c>
      <c r="N24" s="88" t="s">
        <v>982</v>
      </c>
    </row>
    <row r="25" spans="1:14" s="51" customFormat="1" ht="22.5" customHeight="1">
      <c r="A25" s="101" t="s">
        <v>983</v>
      </c>
      <c r="B25" s="298">
        <v>1220364</v>
      </c>
      <c r="C25" s="248">
        <v>20240</v>
      </c>
      <c r="D25" s="359">
        <v>612324</v>
      </c>
      <c r="E25" s="250">
        <v>7565</v>
      </c>
      <c r="F25" s="359">
        <v>608040</v>
      </c>
      <c r="G25" s="250">
        <v>12675</v>
      </c>
      <c r="H25" s="298">
        <v>49766</v>
      </c>
      <c r="I25" s="355">
        <v>538</v>
      </c>
      <c r="J25" s="359">
        <v>25125</v>
      </c>
      <c r="K25" s="250">
        <v>224</v>
      </c>
      <c r="L25" s="359">
        <v>24641</v>
      </c>
      <c r="M25" s="250">
        <v>314</v>
      </c>
      <c r="N25" s="88" t="s">
        <v>984</v>
      </c>
    </row>
    <row r="26" spans="1:14" s="51" customFormat="1" ht="22.5" customHeight="1">
      <c r="A26" s="101" t="s">
        <v>985</v>
      </c>
      <c r="B26" s="298">
        <v>1219180</v>
      </c>
      <c r="C26" s="248">
        <v>22353</v>
      </c>
      <c r="D26" s="359">
        <v>609248</v>
      </c>
      <c r="E26" s="250">
        <v>7807</v>
      </c>
      <c r="F26" s="359">
        <v>609932</v>
      </c>
      <c r="G26" s="250">
        <v>14546</v>
      </c>
      <c r="H26" s="298">
        <v>57863</v>
      </c>
      <c r="I26" s="355">
        <v>640</v>
      </c>
      <c r="J26" s="359">
        <v>29946</v>
      </c>
      <c r="K26" s="250">
        <v>261</v>
      </c>
      <c r="L26" s="359">
        <v>27917</v>
      </c>
      <c r="M26" s="250">
        <v>379</v>
      </c>
      <c r="N26" s="88" t="s">
        <v>986</v>
      </c>
    </row>
    <row r="27" spans="1:14" s="51" customFormat="1" ht="22.5" customHeight="1">
      <c r="A27" s="101" t="s">
        <v>987</v>
      </c>
      <c r="B27" s="298">
        <v>1558241</v>
      </c>
      <c r="C27" s="248">
        <v>21269</v>
      </c>
      <c r="D27" s="359">
        <v>779858</v>
      </c>
      <c r="E27" s="250">
        <v>8690</v>
      </c>
      <c r="F27" s="359">
        <v>778383</v>
      </c>
      <c r="G27" s="250">
        <v>12578</v>
      </c>
      <c r="H27" s="298">
        <v>68372</v>
      </c>
      <c r="I27" s="355">
        <v>766</v>
      </c>
      <c r="J27" s="359">
        <v>35338</v>
      </c>
      <c r="K27" s="250">
        <v>316</v>
      </c>
      <c r="L27" s="359">
        <v>33034</v>
      </c>
      <c r="M27" s="250">
        <v>450</v>
      </c>
      <c r="N27" s="88" t="s">
        <v>988</v>
      </c>
    </row>
    <row r="28" spans="1:14" s="51" customFormat="1" ht="22.5" customHeight="1">
      <c r="A28" s="101" t="s">
        <v>989</v>
      </c>
      <c r="B28" s="298">
        <v>1555941</v>
      </c>
      <c r="C28" s="248">
        <v>19222</v>
      </c>
      <c r="D28" s="359">
        <v>766236</v>
      </c>
      <c r="E28" s="250">
        <v>9029</v>
      </c>
      <c r="F28" s="359">
        <v>789705</v>
      </c>
      <c r="G28" s="250">
        <v>10192</v>
      </c>
      <c r="H28" s="298">
        <v>80497</v>
      </c>
      <c r="I28" s="355">
        <v>907</v>
      </c>
      <c r="J28" s="359">
        <v>40743</v>
      </c>
      <c r="K28" s="250">
        <v>359</v>
      </c>
      <c r="L28" s="359">
        <v>39754</v>
      </c>
      <c r="M28" s="250">
        <v>548</v>
      </c>
      <c r="N28" s="88" t="s">
        <v>990</v>
      </c>
    </row>
    <row r="29" spans="1:14" s="51" customFormat="1" ht="22.5" customHeight="1">
      <c r="A29" s="101" t="s">
        <v>991</v>
      </c>
      <c r="B29" s="298">
        <v>1415467</v>
      </c>
      <c r="C29" s="248">
        <v>17506</v>
      </c>
      <c r="D29" s="359">
        <v>702689</v>
      </c>
      <c r="E29" s="250">
        <v>8613</v>
      </c>
      <c r="F29" s="359">
        <v>712778</v>
      </c>
      <c r="G29" s="250">
        <v>8893</v>
      </c>
      <c r="H29" s="298">
        <v>85098</v>
      </c>
      <c r="I29" s="355">
        <v>914</v>
      </c>
      <c r="J29" s="359">
        <v>43425</v>
      </c>
      <c r="K29" s="250">
        <v>362</v>
      </c>
      <c r="L29" s="359">
        <v>41673</v>
      </c>
      <c r="M29" s="250">
        <v>552</v>
      </c>
      <c r="N29" s="88" t="s">
        <v>992</v>
      </c>
    </row>
    <row r="30" spans="1:14" s="51" customFormat="1" ht="22.5" customHeight="1">
      <c r="A30" s="101" t="s">
        <v>993</v>
      </c>
      <c r="B30" s="298">
        <v>1393287</v>
      </c>
      <c r="C30" s="248">
        <v>17494</v>
      </c>
      <c r="D30" s="359">
        <v>712132</v>
      </c>
      <c r="E30" s="250">
        <v>9212</v>
      </c>
      <c r="F30" s="359">
        <v>681155</v>
      </c>
      <c r="G30" s="250">
        <v>8282</v>
      </c>
      <c r="H30" s="298">
        <v>91309</v>
      </c>
      <c r="I30" s="355">
        <v>901</v>
      </c>
      <c r="J30" s="359">
        <v>46337</v>
      </c>
      <c r="K30" s="250">
        <v>361</v>
      </c>
      <c r="L30" s="359">
        <v>44972</v>
      </c>
      <c r="M30" s="250">
        <v>540</v>
      </c>
      <c r="N30" s="88" t="s">
        <v>994</v>
      </c>
    </row>
    <row r="31" spans="1:14" s="51" customFormat="1" ht="22.5" customHeight="1">
      <c r="A31" s="101" t="s">
        <v>995</v>
      </c>
      <c r="B31" s="298">
        <v>1439606</v>
      </c>
      <c r="C31" s="248">
        <v>17791</v>
      </c>
      <c r="D31" s="359">
        <v>702364</v>
      </c>
      <c r="E31" s="250">
        <v>9090</v>
      </c>
      <c r="F31" s="359">
        <v>737242</v>
      </c>
      <c r="G31" s="250">
        <v>8701</v>
      </c>
      <c r="H31" s="298">
        <v>92985</v>
      </c>
      <c r="I31" s="355">
        <v>911</v>
      </c>
      <c r="J31" s="359">
        <v>47352</v>
      </c>
      <c r="K31" s="250">
        <v>373</v>
      </c>
      <c r="L31" s="359">
        <v>45633</v>
      </c>
      <c r="M31" s="250">
        <v>538</v>
      </c>
      <c r="N31" s="88" t="s">
        <v>996</v>
      </c>
    </row>
    <row r="32" spans="1:14" s="51" customFormat="1" ht="22.5" customHeight="1">
      <c r="A32" s="101" t="s">
        <v>997</v>
      </c>
      <c r="B32" s="298">
        <v>1204216</v>
      </c>
      <c r="C32" s="248">
        <v>16731</v>
      </c>
      <c r="D32" s="359">
        <v>609412</v>
      </c>
      <c r="E32" s="250">
        <v>7762</v>
      </c>
      <c r="F32" s="359">
        <v>594804</v>
      </c>
      <c r="G32" s="250">
        <v>8969</v>
      </c>
      <c r="H32" s="298">
        <v>74243</v>
      </c>
      <c r="I32" s="355">
        <v>782</v>
      </c>
      <c r="J32" s="359">
        <v>38004</v>
      </c>
      <c r="K32" s="250">
        <v>306</v>
      </c>
      <c r="L32" s="359">
        <v>36239</v>
      </c>
      <c r="M32" s="250">
        <v>475</v>
      </c>
      <c r="N32" s="88" t="s">
        <v>998</v>
      </c>
    </row>
    <row r="33" spans="1:14" s="51" customFormat="1" ht="22.5" customHeight="1">
      <c r="A33" s="101" t="s">
        <v>999</v>
      </c>
      <c r="B33" s="298">
        <v>1501144</v>
      </c>
      <c r="C33" s="248">
        <v>17485</v>
      </c>
      <c r="D33" s="359">
        <v>740444</v>
      </c>
      <c r="E33" s="250">
        <v>8117</v>
      </c>
      <c r="F33" s="359">
        <v>760700</v>
      </c>
      <c r="G33" s="250">
        <v>9368</v>
      </c>
      <c r="H33" s="298">
        <v>74355</v>
      </c>
      <c r="I33" s="355">
        <v>814</v>
      </c>
      <c r="J33" s="359">
        <v>36742</v>
      </c>
      <c r="K33" s="250">
        <v>296</v>
      </c>
      <c r="L33" s="359">
        <v>37613</v>
      </c>
      <c r="M33" s="250">
        <v>518</v>
      </c>
      <c r="N33" s="88" t="s">
        <v>1000</v>
      </c>
    </row>
    <row r="34" spans="1:14" s="51" customFormat="1" ht="22.5" customHeight="1">
      <c r="A34" s="101" t="s">
        <v>1001</v>
      </c>
      <c r="B34" s="298">
        <v>1385085</v>
      </c>
      <c r="C34" s="248">
        <v>16843</v>
      </c>
      <c r="D34" s="359">
        <v>683711</v>
      </c>
      <c r="E34" s="250">
        <v>7482</v>
      </c>
      <c r="F34" s="359">
        <v>701374</v>
      </c>
      <c r="G34" s="250">
        <v>9361</v>
      </c>
      <c r="H34" s="298">
        <v>58118</v>
      </c>
      <c r="I34" s="355">
        <v>636</v>
      </c>
      <c r="J34" s="359">
        <v>29628</v>
      </c>
      <c r="K34" s="250">
        <v>238</v>
      </c>
      <c r="L34" s="359">
        <v>28490</v>
      </c>
      <c r="M34" s="250">
        <v>398</v>
      </c>
      <c r="N34" s="88" t="s">
        <v>1002</v>
      </c>
    </row>
    <row r="35" spans="1:14" s="51" customFormat="1" ht="22.5" customHeight="1" thickBot="1">
      <c r="A35" s="614" t="s">
        <v>1003</v>
      </c>
      <c r="B35" s="368">
        <v>1141642</v>
      </c>
      <c r="C35" s="369">
        <v>15800</v>
      </c>
      <c r="D35" s="370">
        <v>576514</v>
      </c>
      <c r="E35" s="371">
        <v>6588</v>
      </c>
      <c r="F35" s="370">
        <v>565128</v>
      </c>
      <c r="G35" s="371">
        <v>9212</v>
      </c>
      <c r="H35" s="368">
        <v>47944</v>
      </c>
      <c r="I35" s="372">
        <v>520</v>
      </c>
      <c r="J35" s="370">
        <v>24416</v>
      </c>
      <c r="K35" s="371">
        <v>190</v>
      </c>
      <c r="L35" s="370">
        <v>23528</v>
      </c>
      <c r="M35" s="371">
        <v>330</v>
      </c>
      <c r="N35" s="373" t="s">
        <v>1004</v>
      </c>
    </row>
    <row r="36" spans="1:14" s="51" customFormat="1" ht="19.5" customHeight="1">
      <c r="A36" s="1130" t="s">
        <v>210</v>
      </c>
      <c r="B36" s="1130"/>
      <c r="C36" s="1130"/>
      <c r="D36" s="1130"/>
      <c r="E36" s="1130"/>
      <c r="F36" s="1130"/>
      <c r="H36" s="1131" t="s">
        <v>1353</v>
      </c>
      <c r="I36" s="1131"/>
      <c r="J36" s="1131"/>
      <c r="K36" s="1131"/>
      <c r="L36" s="1131"/>
      <c r="M36" s="1131"/>
      <c r="N36" s="1131"/>
    </row>
    <row r="37" spans="1:8" s="51" customFormat="1" ht="19.5" customHeight="1">
      <c r="A37" s="1132" t="s">
        <v>345</v>
      </c>
      <c r="B37" s="1132"/>
      <c r="C37" s="1132"/>
      <c r="D37" s="324"/>
      <c r="E37" s="374"/>
      <c r="F37" s="324"/>
      <c r="G37" s="375"/>
      <c r="H37" s="324"/>
    </row>
    <row r="38" spans="1:14" s="51" customFormat="1" ht="19.5" customHeight="1">
      <c r="A38" s="51" t="s">
        <v>351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24"/>
    </row>
    <row r="39" s="51" customFormat="1" ht="19.5" customHeight="1">
      <c r="A39" s="376" t="s">
        <v>346</v>
      </c>
    </row>
    <row r="40" s="377" customFormat="1" ht="14.25"/>
    <row r="41" s="377" customFormat="1" ht="14.25">
      <c r="B41" s="378"/>
    </row>
    <row r="42" s="377" customFormat="1" ht="14.25"/>
    <row r="43" s="377" customFormat="1" ht="14.25"/>
    <row r="44" s="377" customFormat="1" ht="14.25"/>
    <row r="45" s="377" customFormat="1" ht="14.25"/>
    <row r="46" s="377" customFormat="1" ht="14.25"/>
    <row r="47" s="377" customFormat="1" ht="14.25"/>
    <row r="48" s="377" customFormat="1" ht="14.25"/>
    <row r="49" s="377" customFormat="1" ht="14.25"/>
    <row r="50" s="377" customFormat="1" ht="14.25"/>
    <row r="51" s="377" customFormat="1" ht="14.25"/>
    <row r="52" s="377" customFormat="1" ht="14.25"/>
    <row r="53" s="377" customFormat="1" ht="14.25"/>
    <row r="54" s="377" customFormat="1" ht="14.25"/>
    <row r="55" s="377" customFormat="1" ht="14.25"/>
    <row r="56" s="377" customFormat="1" ht="14.25"/>
    <row r="57" s="377" customFormat="1" ht="14.25"/>
    <row r="58" s="377" customFormat="1" ht="14.25"/>
    <row r="59" s="377" customFormat="1" ht="14.25"/>
    <row r="60" s="377" customFormat="1" ht="14.25"/>
    <row r="61" s="377" customFormat="1" ht="14.25"/>
    <row r="62" s="377" customFormat="1" ht="14.25"/>
    <row r="63" s="377" customFormat="1" ht="14.25"/>
    <row r="64" s="377" customFormat="1" ht="14.25"/>
    <row r="65" s="377" customFormat="1" ht="14.25"/>
    <row r="66" s="377" customFormat="1" ht="14.25"/>
    <row r="67" s="377" customFormat="1" ht="14.25"/>
    <row r="68" s="377" customFormat="1" ht="14.25"/>
    <row r="69" s="377" customFormat="1" ht="14.25"/>
    <row r="70" s="377" customFormat="1" ht="14.25"/>
    <row r="71" s="377" customFormat="1" ht="14.25"/>
    <row r="72" s="377" customFormat="1" ht="14.25"/>
    <row r="73" s="377" customFormat="1" ht="14.25"/>
    <row r="74" s="377" customFormat="1" ht="14.25"/>
    <row r="75" s="377" customFormat="1" ht="14.25"/>
    <row r="76" s="377" customFormat="1" ht="14.25"/>
    <row r="77" s="377" customFormat="1" ht="14.25"/>
    <row r="78" s="377" customFormat="1" ht="14.25"/>
    <row r="79" s="377" customFormat="1" ht="14.25"/>
    <row r="80" s="377" customFormat="1" ht="14.25"/>
    <row r="81" s="377" customFormat="1" ht="14.25"/>
    <row r="82" s="377" customFormat="1" ht="14.25"/>
    <row r="83" s="377" customFormat="1" ht="14.25"/>
    <row r="84" s="377" customFormat="1" ht="14.25"/>
    <row r="85" s="377" customFormat="1" ht="14.25"/>
    <row r="86" s="377" customFormat="1" ht="14.25"/>
    <row r="87" s="377" customFormat="1" ht="14.25"/>
    <row r="88" s="377" customFormat="1" ht="14.25"/>
    <row r="89" s="377" customFormat="1" ht="14.25"/>
    <row r="90" s="377" customFormat="1" ht="14.25"/>
    <row r="91" s="377" customFormat="1" ht="14.25"/>
    <row r="92" s="377" customFormat="1" ht="14.25"/>
    <row r="93" s="377" customFormat="1" ht="14.25"/>
    <row r="94" s="377" customFormat="1" ht="14.25"/>
    <row r="95" s="377" customFormat="1" ht="14.25"/>
    <row r="96" s="377" customFormat="1" ht="14.25"/>
    <row r="97" s="377" customFormat="1" ht="14.25"/>
    <row r="98" s="377" customFormat="1" ht="14.25"/>
    <row r="99" s="377" customFormat="1" ht="14.25"/>
    <row r="100" s="377" customFormat="1" ht="14.25"/>
    <row r="101" s="377" customFormat="1" ht="14.25"/>
    <row r="102" s="377" customFormat="1" ht="14.25"/>
    <row r="103" s="377" customFormat="1" ht="14.25"/>
    <row r="104" s="377" customFormat="1" ht="14.25"/>
    <row r="105" s="377" customFormat="1" ht="14.25"/>
    <row r="106" s="377" customFormat="1" ht="14.25"/>
    <row r="107" s="377" customFormat="1" ht="14.25"/>
    <row r="108" s="377" customFormat="1" ht="14.25"/>
    <row r="109" s="377" customFormat="1" ht="14.25"/>
    <row r="110" s="377" customFormat="1" ht="14.25"/>
    <row r="111" s="377" customFormat="1" ht="14.25"/>
    <row r="112" s="377" customFormat="1" ht="14.25"/>
    <row r="113" s="377" customFormat="1" ht="14.25"/>
    <row r="114" s="377" customFormat="1" ht="14.25"/>
    <row r="115" s="377" customFormat="1" ht="14.25"/>
    <row r="116" s="377" customFormat="1" ht="14.25"/>
    <row r="117" s="377" customFormat="1" ht="14.25"/>
    <row r="118" s="377" customFormat="1" ht="14.25"/>
    <row r="119" s="377" customFormat="1" ht="14.25"/>
    <row r="120" s="377" customFormat="1" ht="14.25"/>
    <row r="121" s="377" customFormat="1" ht="14.25"/>
    <row r="122" s="377" customFormat="1" ht="14.25"/>
    <row r="123" s="377" customFormat="1" ht="14.25"/>
    <row r="124" s="377" customFormat="1" ht="14.25"/>
    <row r="125" s="377" customFormat="1" ht="14.25"/>
    <row r="126" s="377" customFormat="1" ht="14.25"/>
    <row r="127" s="377" customFormat="1" ht="14.25"/>
    <row r="128" s="377" customFormat="1" ht="14.25"/>
    <row r="129" s="377" customFormat="1" ht="14.25"/>
    <row r="130" s="377" customFormat="1" ht="14.25"/>
    <row r="131" s="377" customFormat="1" ht="14.25"/>
    <row r="132" s="377" customFormat="1" ht="14.25"/>
    <row r="133" s="377" customFormat="1" ht="14.25"/>
    <row r="134" s="377" customFormat="1" ht="14.25"/>
    <row r="135" s="377" customFormat="1" ht="14.25"/>
    <row r="136" s="377" customFormat="1" ht="14.25"/>
    <row r="137" s="377" customFormat="1" ht="14.25"/>
    <row r="138" s="377" customFormat="1" ht="14.25"/>
    <row r="139" s="377" customFormat="1" ht="14.25"/>
    <row r="140" s="377" customFormat="1" ht="14.25"/>
    <row r="141" s="377" customFormat="1" ht="14.25"/>
  </sheetData>
  <sheetProtection/>
  <mergeCells count="12">
    <mergeCell ref="A37:C37"/>
    <mergeCell ref="A1:N1"/>
    <mergeCell ref="B3:G3"/>
    <mergeCell ref="H3:M3"/>
    <mergeCell ref="B4:C4"/>
    <mergeCell ref="D4:E4"/>
    <mergeCell ref="F4:G4"/>
    <mergeCell ref="H4:I4"/>
    <mergeCell ref="J4:K4"/>
    <mergeCell ref="L4:M4"/>
    <mergeCell ref="A36:F36"/>
    <mergeCell ref="H36:N3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39"/>
  <sheetViews>
    <sheetView zoomScalePageLayoutView="0" workbookViewId="0" topLeftCell="A19">
      <selection activeCell="C15" sqref="C15"/>
    </sheetView>
  </sheetViews>
  <sheetFormatPr defaultColWidth="8.88671875" defaultRowHeight="13.5"/>
  <cols>
    <col min="1" max="1" width="8.88671875" style="40" customWidth="1"/>
    <col min="2" max="2" width="10.77734375" style="40" customWidth="1"/>
    <col min="3" max="3" width="18.21484375" style="40" customWidth="1"/>
    <col min="4" max="4" width="11.4453125" style="40" customWidth="1"/>
    <col min="5" max="5" width="11.88671875" style="40" customWidth="1"/>
    <col min="6" max="6" width="16.3359375" style="40" customWidth="1"/>
    <col min="7" max="7" width="14.10546875" style="40" customWidth="1"/>
    <col min="8" max="8" width="12.10546875" style="40" customWidth="1"/>
    <col min="9" max="9" width="11.10546875" style="40" customWidth="1"/>
    <col min="10" max="10" width="12.6640625" style="40" customWidth="1"/>
    <col min="11" max="12" width="8.88671875" style="40" customWidth="1"/>
    <col min="13" max="13" width="9.21484375" style="40" bestFit="1" customWidth="1"/>
    <col min="14" max="16384" width="8.88671875" style="40" customWidth="1"/>
  </cols>
  <sheetData>
    <row r="1" spans="1:10" s="379" customFormat="1" ht="30.75" customHeight="1">
      <c r="A1" s="1138" t="s">
        <v>1408</v>
      </c>
      <c r="B1" s="1138"/>
      <c r="C1" s="1138"/>
      <c r="D1" s="1138"/>
      <c r="E1" s="1138"/>
      <c r="F1" s="1138"/>
      <c r="G1" s="1138"/>
      <c r="H1" s="1138"/>
      <c r="I1" s="1138"/>
      <c r="J1" s="1138"/>
    </row>
    <row r="2" spans="1:10" s="381" customFormat="1" ht="8.25" customHeight="1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</row>
    <row r="3" spans="1:10" s="86" customFormat="1" ht="19.5" customHeight="1">
      <c r="A3" s="382"/>
      <c r="B3" s="383" t="s">
        <v>1355</v>
      </c>
      <c r="C3" s="383" t="s">
        <v>1373</v>
      </c>
      <c r="D3" s="383" t="s">
        <v>1374</v>
      </c>
      <c r="E3" s="383" t="s">
        <v>1426</v>
      </c>
      <c r="F3" s="383" t="s">
        <v>1427</v>
      </c>
      <c r="G3" s="383" t="s">
        <v>1428</v>
      </c>
      <c r="H3" s="383" t="s">
        <v>1429</v>
      </c>
      <c r="I3" s="384" t="s">
        <v>1430</v>
      </c>
      <c r="J3" s="384"/>
    </row>
    <row r="4" spans="1:10" s="86" customFormat="1" ht="19.5" customHeight="1">
      <c r="A4" s="444" t="s">
        <v>377</v>
      </c>
      <c r="B4" s="101"/>
      <c r="C4" s="101"/>
      <c r="D4" s="101"/>
      <c r="E4" s="101" t="s">
        <v>1431</v>
      </c>
      <c r="F4" s="101"/>
      <c r="G4" s="101"/>
      <c r="H4" s="101" t="s">
        <v>1448</v>
      </c>
      <c r="I4" s="88" t="s">
        <v>1432</v>
      </c>
      <c r="J4" s="88" t="s">
        <v>1080</v>
      </c>
    </row>
    <row r="5" spans="1:10" s="86" customFormat="1" ht="19.5" customHeight="1">
      <c r="A5" s="97"/>
      <c r="B5" s="101"/>
      <c r="C5" s="101" t="s">
        <v>1485</v>
      </c>
      <c r="D5" s="101" t="s">
        <v>1449</v>
      </c>
      <c r="E5" s="101" t="s">
        <v>1546</v>
      </c>
      <c r="F5" s="385" t="s">
        <v>1450</v>
      </c>
      <c r="G5" s="385" t="s">
        <v>1490</v>
      </c>
      <c r="H5" s="385" t="s">
        <v>1451</v>
      </c>
      <c r="I5" s="98" t="s">
        <v>1452</v>
      </c>
      <c r="J5" s="88"/>
    </row>
    <row r="6" spans="1:10" s="86" customFormat="1" ht="19.5" customHeight="1">
      <c r="A6" s="99"/>
      <c r="B6" s="102" t="s">
        <v>1453</v>
      </c>
      <c r="C6" s="102" t="s">
        <v>1487</v>
      </c>
      <c r="D6" s="102" t="s">
        <v>1454</v>
      </c>
      <c r="E6" s="386" t="s">
        <v>1455</v>
      </c>
      <c r="F6" s="102" t="s">
        <v>1456</v>
      </c>
      <c r="G6" s="102" t="s">
        <v>1081</v>
      </c>
      <c r="H6" s="386" t="s">
        <v>1457</v>
      </c>
      <c r="I6" s="93" t="s">
        <v>1458</v>
      </c>
      <c r="J6" s="93"/>
    </row>
    <row r="7" spans="1:10" s="387" customFormat="1" ht="22.5" customHeight="1">
      <c r="A7" s="114" t="s">
        <v>1183</v>
      </c>
      <c r="B7" s="1077" t="s">
        <v>385</v>
      </c>
      <c r="C7" s="1078"/>
      <c r="D7" s="1078"/>
      <c r="E7" s="1078"/>
      <c r="F7" s="1078" t="s">
        <v>1005</v>
      </c>
      <c r="G7" s="1078"/>
      <c r="H7" s="1078"/>
      <c r="I7" s="1079"/>
      <c r="J7" s="189" t="s">
        <v>1183</v>
      </c>
    </row>
    <row r="8" spans="1:10" s="387" customFormat="1" ht="22.5" customHeight="1">
      <c r="A8" s="87" t="s">
        <v>380</v>
      </c>
      <c r="B8" s="107">
        <v>444</v>
      </c>
      <c r="C8" s="108" t="s">
        <v>1006</v>
      </c>
      <c r="D8" s="109">
        <v>65</v>
      </c>
      <c r="E8" s="104">
        <v>1776988</v>
      </c>
      <c r="F8" s="105">
        <v>0.718</v>
      </c>
      <c r="G8" s="106">
        <v>6929</v>
      </c>
      <c r="H8" s="126">
        <v>0.99</v>
      </c>
      <c r="I8" s="463" t="s">
        <v>1007</v>
      </c>
      <c r="J8" s="390" t="s">
        <v>386</v>
      </c>
    </row>
    <row r="9" spans="1:10" s="387" customFormat="1" ht="22.5" customHeight="1">
      <c r="A9" s="87" t="s">
        <v>214</v>
      </c>
      <c r="B9" s="107">
        <v>299</v>
      </c>
      <c r="C9" s="108" t="s">
        <v>1006</v>
      </c>
      <c r="D9" s="109">
        <v>55</v>
      </c>
      <c r="E9" s="110">
        <v>639300</v>
      </c>
      <c r="F9" s="111">
        <v>0.7</v>
      </c>
      <c r="G9" s="112">
        <v>2632</v>
      </c>
      <c r="H9" s="113">
        <v>0.99</v>
      </c>
      <c r="I9" s="463" t="s">
        <v>1008</v>
      </c>
      <c r="J9" s="88" t="s">
        <v>1009</v>
      </c>
    </row>
    <row r="10" spans="1:10" s="387" customFormat="1" ht="22.5" customHeight="1">
      <c r="A10" s="87" t="s">
        <v>381</v>
      </c>
      <c r="B10" s="107">
        <v>327</v>
      </c>
      <c r="C10" s="109" t="s">
        <v>1437</v>
      </c>
      <c r="D10" s="109">
        <v>60</v>
      </c>
      <c r="E10" s="110">
        <v>292795</v>
      </c>
      <c r="F10" s="111">
        <v>0.8</v>
      </c>
      <c r="G10" s="112">
        <v>1442</v>
      </c>
      <c r="H10" s="113">
        <v>0.99</v>
      </c>
      <c r="I10" s="463" t="s">
        <v>1010</v>
      </c>
      <c r="J10" s="88" t="s">
        <v>1011</v>
      </c>
    </row>
    <row r="11" spans="1:10" s="387" customFormat="1" ht="22.5" customHeight="1">
      <c r="A11" s="87" t="s">
        <v>216</v>
      </c>
      <c r="B11" s="107">
        <v>179</v>
      </c>
      <c r="C11" s="108" t="s">
        <v>1012</v>
      </c>
      <c r="D11" s="114">
        <v>45</v>
      </c>
      <c r="E11" s="115">
        <v>272124</v>
      </c>
      <c r="F11" s="111">
        <v>0.799</v>
      </c>
      <c r="G11" s="112">
        <v>1447</v>
      </c>
      <c r="H11" s="113">
        <v>1</v>
      </c>
      <c r="I11" s="463" t="s">
        <v>1007</v>
      </c>
      <c r="J11" s="88" t="s">
        <v>1013</v>
      </c>
    </row>
    <row r="12" spans="1:10" s="387" customFormat="1" ht="22.5" customHeight="1">
      <c r="A12" s="87" t="s">
        <v>217</v>
      </c>
      <c r="B12" s="107">
        <v>344</v>
      </c>
      <c r="C12" s="109" t="s">
        <v>1437</v>
      </c>
      <c r="D12" s="109">
        <v>60</v>
      </c>
      <c r="E12" s="110">
        <v>16616</v>
      </c>
      <c r="F12" s="111">
        <v>0.746</v>
      </c>
      <c r="G12" s="112">
        <v>100</v>
      </c>
      <c r="H12" s="113">
        <v>0.96</v>
      </c>
      <c r="I12" s="463" t="s">
        <v>1014</v>
      </c>
      <c r="J12" s="88" t="s">
        <v>1015</v>
      </c>
    </row>
    <row r="13" spans="1:10" s="387" customFormat="1" ht="22.5" customHeight="1">
      <c r="A13" s="87" t="s">
        <v>218</v>
      </c>
      <c r="B13" s="107">
        <v>365</v>
      </c>
      <c r="C13" s="109" t="s">
        <v>1016</v>
      </c>
      <c r="D13" s="109">
        <v>60</v>
      </c>
      <c r="E13" s="110">
        <v>292634</v>
      </c>
      <c r="F13" s="111">
        <v>0.728</v>
      </c>
      <c r="G13" s="112">
        <v>1308</v>
      </c>
      <c r="H13" s="113">
        <v>1</v>
      </c>
      <c r="I13" s="463" t="s">
        <v>1017</v>
      </c>
      <c r="J13" s="88" t="s">
        <v>1492</v>
      </c>
    </row>
    <row r="14" spans="1:10" s="387" customFormat="1" ht="22.5" customHeight="1">
      <c r="A14" s="87" t="s">
        <v>219</v>
      </c>
      <c r="B14" s="107">
        <v>175</v>
      </c>
      <c r="C14" s="109" t="s">
        <v>1437</v>
      </c>
      <c r="D14" s="109">
        <v>45</v>
      </c>
      <c r="E14" s="110">
        <v>18823</v>
      </c>
      <c r="F14" s="111">
        <v>0.662</v>
      </c>
      <c r="G14" s="112">
        <v>102</v>
      </c>
      <c r="H14" s="113">
        <v>0.98</v>
      </c>
      <c r="I14" s="463" t="s">
        <v>1018</v>
      </c>
      <c r="J14" s="88" t="s">
        <v>1019</v>
      </c>
    </row>
    <row r="15" spans="1:10" s="387" customFormat="1" ht="22.5" customHeight="1">
      <c r="A15" s="87" t="s">
        <v>220</v>
      </c>
      <c r="B15" s="107">
        <v>224</v>
      </c>
      <c r="C15" s="109" t="s">
        <v>1437</v>
      </c>
      <c r="D15" s="109">
        <v>50</v>
      </c>
      <c r="E15" s="110">
        <v>15590</v>
      </c>
      <c r="F15" s="111">
        <v>0.605</v>
      </c>
      <c r="G15" s="112">
        <v>100</v>
      </c>
      <c r="H15" s="113">
        <v>0.96</v>
      </c>
      <c r="I15" s="463" t="s">
        <v>1018</v>
      </c>
      <c r="J15" s="88" t="s">
        <v>387</v>
      </c>
    </row>
    <row r="16" spans="1:10" s="387" customFormat="1" ht="22.5" customHeight="1">
      <c r="A16" s="87" t="s">
        <v>221</v>
      </c>
      <c r="B16" s="107">
        <v>264</v>
      </c>
      <c r="C16" s="109" t="s">
        <v>1437</v>
      </c>
      <c r="D16" s="109">
        <v>50</v>
      </c>
      <c r="E16" s="110">
        <v>65022</v>
      </c>
      <c r="F16" s="111">
        <v>0.677</v>
      </c>
      <c r="G16" s="112">
        <v>346</v>
      </c>
      <c r="H16" s="113">
        <v>0.96</v>
      </c>
      <c r="I16" s="463" t="s">
        <v>1020</v>
      </c>
      <c r="J16" s="88" t="s">
        <v>1021</v>
      </c>
    </row>
    <row r="17" spans="1:10" s="387" customFormat="1" ht="22.5" customHeight="1">
      <c r="A17" s="97" t="s">
        <v>222</v>
      </c>
      <c r="B17" s="107">
        <v>454</v>
      </c>
      <c r="C17" s="109" t="s">
        <v>1437</v>
      </c>
      <c r="D17" s="109">
        <v>70</v>
      </c>
      <c r="E17" s="118">
        <v>58066</v>
      </c>
      <c r="F17" s="119">
        <v>0.625</v>
      </c>
      <c r="G17" s="120">
        <v>348</v>
      </c>
      <c r="H17" s="113">
        <v>0.95</v>
      </c>
      <c r="I17" s="463" t="s">
        <v>1022</v>
      </c>
      <c r="J17" s="88" t="s">
        <v>1023</v>
      </c>
    </row>
    <row r="18" spans="1:10" s="51" customFormat="1" ht="22.5" customHeight="1">
      <c r="A18" s="114" t="s">
        <v>1183</v>
      </c>
      <c r="B18" s="1077" t="s">
        <v>384</v>
      </c>
      <c r="C18" s="1078"/>
      <c r="D18" s="1078"/>
      <c r="E18" s="1078"/>
      <c r="F18" s="1139" t="s">
        <v>1024</v>
      </c>
      <c r="G18" s="1139"/>
      <c r="H18" s="1139"/>
      <c r="I18" s="1140"/>
      <c r="J18" s="189" t="s">
        <v>1183</v>
      </c>
    </row>
    <row r="19" spans="1:10" s="51" customFormat="1" ht="22.5" customHeight="1">
      <c r="A19" s="122" t="s">
        <v>223</v>
      </c>
      <c r="B19" s="461">
        <v>3381</v>
      </c>
      <c r="C19" s="130" t="s">
        <v>1012</v>
      </c>
      <c r="D19" s="391">
        <v>295</v>
      </c>
      <c r="E19" s="392">
        <v>153</v>
      </c>
      <c r="F19" s="393">
        <v>0.961</v>
      </c>
      <c r="G19" s="394">
        <v>2</v>
      </c>
      <c r="H19" s="395">
        <v>0.99</v>
      </c>
      <c r="I19" s="623" t="s">
        <v>224</v>
      </c>
      <c r="J19" s="190" t="s">
        <v>225</v>
      </c>
    </row>
    <row r="20" spans="1:10" s="51" customFormat="1" ht="22.5" customHeight="1">
      <c r="A20" s="87" t="s">
        <v>226</v>
      </c>
      <c r="B20" s="114">
        <v>816</v>
      </c>
      <c r="C20" s="114" t="s">
        <v>1025</v>
      </c>
      <c r="D20" s="114">
        <v>90</v>
      </c>
      <c r="E20" s="115">
        <v>136199</v>
      </c>
      <c r="F20" s="111">
        <v>0.676</v>
      </c>
      <c r="G20" s="121">
        <v>725</v>
      </c>
      <c r="H20" s="113">
        <v>0.99</v>
      </c>
      <c r="I20" s="114" t="s">
        <v>1026</v>
      </c>
      <c r="J20" s="88" t="s">
        <v>1027</v>
      </c>
    </row>
    <row r="21" spans="1:10" s="51" customFormat="1" ht="22.5" customHeight="1">
      <c r="A21" s="396" t="s">
        <v>227</v>
      </c>
      <c r="B21" s="123">
        <v>1262</v>
      </c>
      <c r="C21" s="109" t="s">
        <v>1025</v>
      </c>
      <c r="D21" s="109">
        <v>135</v>
      </c>
      <c r="E21" s="110">
        <v>194690</v>
      </c>
      <c r="F21" s="124">
        <v>0.646</v>
      </c>
      <c r="G21" s="125">
        <v>726</v>
      </c>
      <c r="H21" s="126">
        <v>0.99</v>
      </c>
      <c r="I21" s="463" t="s">
        <v>1028</v>
      </c>
      <c r="J21" s="390" t="s">
        <v>1029</v>
      </c>
    </row>
    <row r="22" spans="1:10" s="387" customFormat="1" ht="22.5" customHeight="1">
      <c r="A22" s="396" t="s">
        <v>228</v>
      </c>
      <c r="B22" s="123">
        <v>956</v>
      </c>
      <c r="C22" s="109" t="s">
        <v>1437</v>
      </c>
      <c r="D22" s="109">
        <v>95</v>
      </c>
      <c r="E22" s="110">
        <v>90382</v>
      </c>
      <c r="F22" s="124">
        <v>0.531</v>
      </c>
      <c r="G22" s="125">
        <v>482</v>
      </c>
      <c r="H22" s="126">
        <v>0.99</v>
      </c>
      <c r="I22" s="463" t="s">
        <v>1030</v>
      </c>
      <c r="J22" s="390" t="s">
        <v>1031</v>
      </c>
    </row>
    <row r="23" spans="1:10" s="387" customFormat="1" ht="22.5" customHeight="1" thickBot="1">
      <c r="A23" s="396" t="s">
        <v>383</v>
      </c>
      <c r="B23" s="397">
        <v>1146</v>
      </c>
      <c r="C23" s="117" t="s">
        <v>1437</v>
      </c>
      <c r="D23" s="117">
        <v>155</v>
      </c>
      <c r="E23" s="118">
        <v>82394</v>
      </c>
      <c r="F23" s="398">
        <v>0.69</v>
      </c>
      <c r="G23" s="399">
        <v>442</v>
      </c>
      <c r="H23" s="400">
        <v>1</v>
      </c>
      <c r="I23" s="468" t="s">
        <v>1032</v>
      </c>
      <c r="J23" s="390" t="s">
        <v>229</v>
      </c>
    </row>
    <row r="24" spans="1:10" s="429" customFormat="1" ht="22.5" customHeight="1">
      <c r="A24" s="401" t="s">
        <v>166</v>
      </c>
      <c r="B24" s="1143" t="s">
        <v>212</v>
      </c>
      <c r="C24" s="1141"/>
      <c r="D24" s="1141"/>
      <c r="E24" s="1141"/>
      <c r="F24" s="1141" t="s">
        <v>1005</v>
      </c>
      <c r="G24" s="1141"/>
      <c r="H24" s="1141"/>
      <c r="I24" s="1142"/>
      <c r="J24" s="402" t="s">
        <v>166</v>
      </c>
    </row>
    <row r="25" spans="1:10" s="387" customFormat="1" ht="22.5" customHeight="1">
      <c r="A25" s="87" t="s">
        <v>230</v>
      </c>
      <c r="B25" s="114">
        <v>515</v>
      </c>
      <c r="C25" s="114" t="s">
        <v>1012</v>
      </c>
      <c r="D25" s="114">
        <v>75</v>
      </c>
      <c r="E25" s="115">
        <v>43905</v>
      </c>
      <c r="F25" s="403">
        <v>0.543</v>
      </c>
      <c r="G25" s="404">
        <v>279</v>
      </c>
      <c r="H25" s="113">
        <v>0.99</v>
      </c>
      <c r="I25" s="114" t="s">
        <v>231</v>
      </c>
      <c r="J25" s="88" t="s">
        <v>232</v>
      </c>
    </row>
    <row r="26" spans="1:10" s="387" customFormat="1" ht="22.5" customHeight="1">
      <c r="A26" s="388" t="s">
        <v>213</v>
      </c>
      <c r="B26" s="107">
        <v>444</v>
      </c>
      <c r="C26" s="108" t="s">
        <v>1006</v>
      </c>
      <c r="D26" s="109">
        <v>65</v>
      </c>
      <c r="E26" s="104">
        <v>1723722</v>
      </c>
      <c r="F26" s="105">
        <v>0.75</v>
      </c>
      <c r="G26" s="106">
        <v>7610</v>
      </c>
      <c r="H26" s="126">
        <v>0.99</v>
      </c>
      <c r="I26" s="463" t="s">
        <v>1007</v>
      </c>
      <c r="J26" s="390" t="s">
        <v>386</v>
      </c>
    </row>
    <row r="27" spans="1:10" s="387" customFormat="1" ht="22.5" customHeight="1">
      <c r="A27" s="87" t="s">
        <v>233</v>
      </c>
      <c r="B27" s="107">
        <v>299</v>
      </c>
      <c r="C27" s="108" t="s">
        <v>1006</v>
      </c>
      <c r="D27" s="109">
        <v>55</v>
      </c>
      <c r="E27" s="110">
        <v>609890</v>
      </c>
      <c r="F27" s="111">
        <v>0.715</v>
      </c>
      <c r="G27" s="112">
        <v>2958</v>
      </c>
      <c r="H27" s="113">
        <v>0.99</v>
      </c>
      <c r="I27" s="463" t="s">
        <v>1008</v>
      </c>
      <c r="J27" s="88" t="s">
        <v>1009</v>
      </c>
    </row>
    <row r="28" spans="1:10" s="387" customFormat="1" ht="22.5" customHeight="1">
      <c r="A28" s="87" t="s">
        <v>215</v>
      </c>
      <c r="B28" s="107">
        <v>327</v>
      </c>
      <c r="C28" s="109" t="s">
        <v>1437</v>
      </c>
      <c r="D28" s="109">
        <v>60</v>
      </c>
      <c r="E28" s="110">
        <v>283433</v>
      </c>
      <c r="F28" s="111">
        <v>0.765</v>
      </c>
      <c r="G28" s="112">
        <v>1442</v>
      </c>
      <c r="H28" s="113">
        <v>0.99</v>
      </c>
      <c r="I28" s="463" t="s">
        <v>1010</v>
      </c>
      <c r="J28" s="88" t="s">
        <v>1011</v>
      </c>
    </row>
    <row r="29" spans="1:10" s="387" customFormat="1" ht="22.5" customHeight="1">
      <c r="A29" s="87" t="s">
        <v>216</v>
      </c>
      <c r="B29" s="107">
        <v>179</v>
      </c>
      <c r="C29" s="108" t="s">
        <v>1012</v>
      </c>
      <c r="D29" s="114">
        <v>45</v>
      </c>
      <c r="E29" s="115">
        <v>278602</v>
      </c>
      <c r="F29" s="111">
        <v>0.785</v>
      </c>
      <c r="G29" s="112">
        <v>1472</v>
      </c>
      <c r="H29" s="113">
        <v>1</v>
      </c>
      <c r="I29" s="463" t="s">
        <v>1007</v>
      </c>
      <c r="J29" s="88" t="s">
        <v>1013</v>
      </c>
    </row>
    <row r="30" spans="1:10" s="387" customFormat="1" ht="22.5" customHeight="1">
      <c r="A30" s="87" t="s">
        <v>217</v>
      </c>
      <c r="B30" s="107">
        <v>344</v>
      </c>
      <c r="C30" s="109" t="s">
        <v>1437</v>
      </c>
      <c r="D30" s="109">
        <v>60</v>
      </c>
      <c r="E30" s="110">
        <v>14833</v>
      </c>
      <c r="F30" s="111">
        <v>0.737</v>
      </c>
      <c r="G30" s="112">
        <v>98</v>
      </c>
      <c r="H30" s="113">
        <v>0.96</v>
      </c>
      <c r="I30" s="463" t="s">
        <v>1014</v>
      </c>
      <c r="J30" s="88" t="s">
        <v>1015</v>
      </c>
    </row>
    <row r="31" spans="1:10" s="387" customFormat="1" ht="22.5" customHeight="1">
      <c r="A31" s="87" t="s">
        <v>218</v>
      </c>
      <c r="B31" s="107">
        <v>365</v>
      </c>
      <c r="C31" s="109" t="s">
        <v>1016</v>
      </c>
      <c r="D31" s="109">
        <v>60</v>
      </c>
      <c r="E31" s="110">
        <v>237500</v>
      </c>
      <c r="F31" s="111">
        <v>0.783</v>
      </c>
      <c r="G31" s="112">
        <v>1304</v>
      </c>
      <c r="H31" s="113">
        <v>1</v>
      </c>
      <c r="I31" s="463" t="s">
        <v>1017</v>
      </c>
      <c r="J31" s="88" t="s">
        <v>1492</v>
      </c>
    </row>
    <row r="32" spans="1:10" s="387" customFormat="1" ht="22.5" customHeight="1">
      <c r="A32" s="87" t="s">
        <v>219</v>
      </c>
      <c r="B32" s="107">
        <v>175</v>
      </c>
      <c r="C32" s="109" t="s">
        <v>1437</v>
      </c>
      <c r="D32" s="109">
        <v>45</v>
      </c>
      <c r="E32" s="110">
        <v>21039</v>
      </c>
      <c r="F32" s="111">
        <v>0.766</v>
      </c>
      <c r="G32" s="112">
        <v>119</v>
      </c>
      <c r="H32" s="113">
        <v>0.98</v>
      </c>
      <c r="I32" s="463" t="s">
        <v>1018</v>
      </c>
      <c r="J32" s="88" t="s">
        <v>1019</v>
      </c>
    </row>
    <row r="33" spans="1:10" s="387" customFormat="1" ht="22.5" customHeight="1">
      <c r="A33" s="87" t="s">
        <v>220</v>
      </c>
      <c r="B33" s="107">
        <v>224</v>
      </c>
      <c r="C33" s="109" t="s">
        <v>1437</v>
      </c>
      <c r="D33" s="109">
        <v>50</v>
      </c>
      <c r="E33" s="110">
        <v>17029</v>
      </c>
      <c r="F33" s="111">
        <v>0.649</v>
      </c>
      <c r="G33" s="112">
        <v>101</v>
      </c>
      <c r="H33" s="113">
        <v>0.96</v>
      </c>
      <c r="I33" s="463" t="s">
        <v>1018</v>
      </c>
      <c r="J33" s="88" t="s">
        <v>387</v>
      </c>
    </row>
    <row r="34" spans="1:10" s="387" customFormat="1" ht="22.5" customHeight="1">
      <c r="A34" s="87" t="s">
        <v>221</v>
      </c>
      <c r="B34" s="107">
        <v>264</v>
      </c>
      <c r="C34" s="109" t="s">
        <v>1437</v>
      </c>
      <c r="D34" s="109">
        <v>50</v>
      </c>
      <c r="E34" s="110">
        <v>62792</v>
      </c>
      <c r="F34" s="111">
        <v>0.648</v>
      </c>
      <c r="G34" s="112">
        <v>334</v>
      </c>
      <c r="H34" s="113">
        <v>0.96</v>
      </c>
      <c r="I34" s="463" t="s">
        <v>1020</v>
      </c>
      <c r="J34" s="88" t="s">
        <v>1021</v>
      </c>
    </row>
    <row r="35" spans="1:10" s="387" customFormat="1" ht="22.5" customHeight="1">
      <c r="A35" s="97" t="s">
        <v>222</v>
      </c>
      <c r="B35" s="107">
        <v>454</v>
      </c>
      <c r="C35" s="109" t="s">
        <v>1437</v>
      </c>
      <c r="D35" s="109">
        <v>70</v>
      </c>
      <c r="E35" s="118">
        <v>66176</v>
      </c>
      <c r="F35" s="119">
        <v>0.615</v>
      </c>
      <c r="G35" s="120">
        <v>352</v>
      </c>
      <c r="H35" s="113">
        <v>0.95</v>
      </c>
      <c r="I35" s="463" t="s">
        <v>1022</v>
      </c>
      <c r="J35" s="88" t="s">
        <v>1023</v>
      </c>
    </row>
    <row r="36" spans="1:10" s="51" customFormat="1" ht="22.5" customHeight="1">
      <c r="A36" s="103" t="s">
        <v>382</v>
      </c>
      <c r="B36" s="1144" t="s">
        <v>1040</v>
      </c>
      <c r="C36" s="1145"/>
      <c r="D36" s="1145"/>
      <c r="E36" s="1145"/>
      <c r="F36" s="1136" t="s">
        <v>1024</v>
      </c>
      <c r="G36" s="1136"/>
      <c r="H36" s="1136"/>
      <c r="I36" s="1137"/>
      <c r="J36" s="293" t="s">
        <v>382</v>
      </c>
    </row>
    <row r="37" spans="1:10" s="51" customFormat="1" ht="22.5" customHeight="1">
      <c r="A37" s="87" t="s">
        <v>226</v>
      </c>
      <c r="B37" s="114">
        <v>816</v>
      </c>
      <c r="C37" s="114" t="s">
        <v>1025</v>
      </c>
      <c r="D37" s="114">
        <v>90</v>
      </c>
      <c r="E37" s="115">
        <v>136676</v>
      </c>
      <c r="F37" s="111">
        <v>0.638</v>
      </c>
      <c r="G37" s="121">
        <v>727</v>
      </c>
      <c r="H37" s="113">
        <v>0.99</v>
      </c>
      <c r="I37" s="114" t="s">
        <v>1026</v>
      </c>
      <c r="J37" s="190" t="s">
        <v>1027</v>
      </c>
    </row>
    <row r="38" spans="1:10" s="54" customFormat="1" ht="22.5" customHeight="1">
      <c r="A38" s="396" t="s">
        <v>227</v>
      </c>
      <c r="B38" s="123">
        <v>1262</v>
      </c>
      <c r="C38" s="109" t="s">
        <v>1025</v>
      </c>
      <c r="D38" s="109">
        <v>135</v>
      </c>
      <c r="E38" s="110">
        <v>171212</v>
      </c>
      <c r="F38" s="124">
        <v>0.717</v>
      </c>
      <c r="G38" s="125">
        <v>730</v>
      </c>
      <c r="H38" s="126">
        <v>0.99</v>
      </c>
      <c r="I38" s="463" t="s">
        <v>1028</v>
      </c>
      <c r="J38" s="390" t="s">
        <v>1029</v>
      </c>
    </row>
    <row r="39" spans="1:10" s="387" customFormat="1" ht="22.5" customHeight="1">
      <c r="A39" s="396" t="s">
        <v>228</v>
      </c>
      <c r="B39" s="123">
        <v>956</v>
      </c>
      <c r="C39" s="109" t="s">
        <v>1437</v>
      </c>
      <c r="D39" s="109">
        <v>95</v>
      </c>
      <c r="E39" s="110">
        <v>77456</v>
      </c>
      <c r="F39" s="124">
        <v>0.527</v>
      </c>
      <c r="G39" s="125">
        <v>412</v>
      </c>
      <c r="H39" s="126">
        <v>0.99</v>
      </c>
      <c r="I39" s="463" t="s">
        <v>1030</v>
      </c>
      <c r="J39" s="390" t="s">
        <v>1031</v>
      </c>
    </row>
    <row r="40" spans="1:10" s="387" customFormat="1" ht="22.5" customHeight="1" thickBot="1">
      <c r="A40" s="615" t="s">
        <v>383</v>
      </c>
      <c r="B40" s="406">
        <v>1146</v>
      </c>
      <c r="C40" s="407" t="s">
        <v>1437</v>
      </c>
      <c r="D40" s="407">
        <v>155</v>
      </c>
      <c r="E40" s="408">
        <v>131406</v>
      </c>
      <c r="F40" s="409">
        <v>0.695</v>
      </c>
      <c r="G40" s="410">
        <v>716</v>
      </c>
      <c r="H40" s="411">
        <v>1</v>
      </c>
      <c r="I40" s="468" t="s">
        <v>1032</v>
      </c>
      <c r="J40" s="412" t="s">
        <v>1033</v>
      </c>
    </row>
    <row r="41" spans="1:9" s="51" customFormat="1" ht="16.5" customHeight="1">
      <c r="A41" s="326" t="s">
        <v>391</v>
      </c>
      <c r="B41" s="326"/>
      <c r="C41" s="326"/>
      <c r="D41" s="326"/>
      <c r="E41" s="326"/>
      <c r="F41" s="326"/>
      <c r="I41" s="51" t="s">
        <v>1353</v>
      </c>
    </row>
    <row r="42" spans="1:8" s="51" customFormat="1" ht="16.5" customHeight="1">
      <c r="A42" s="51" t="s">
        <v>389</v>
      </c>
      <c r="B42" s="375"/>
      <c r="C42" s="324"/>
      <c r="D42" s="324"/>
      <c r="E42" s="324"/>
      <c r="F42" s="324"/>
      <c r="G42" s="324"/>
      <c r="H42" s="324"/>
    </row>
    <row r="43" s="51" customFormat="1" ht="16.5" customHeight="1">
      <c r="A43" s="51" t="s">
        <v>390</v>
      </c>
    </row>
    <row r="44" spans="1:10" s="387" customFormat="1" ht="19.5" customHeight="1">
      <c r="A44" s="381"/>
      <c r="B44" s="381"/>
      <c r="C44" s="381"/>
      <c r="D44" s="381"/>
      <c r="E44" s="381"/>
      <c r="F44" s="381"/>
      <c r="G44" s="381"/>
      <c r="H44" s="381"/>
      <c r="I44" s="381"/>
      <c r="J44" s="381"/>
    </row>
    <row r="45" s="381" customFormat="1" ht="19.5" customHeight="1"/>
    <row r="46" s="381" customFormat="1" ht="19.5" customHeight="1"/>
    <row r="47" s="381" customFormat="1" ht="19.5" customHeight="1"/>
    <row r="48" s="381" customFormat="1" ht="19.5" customHeight="1"/>
    <row r="49" s="381" customFormat="1" ht="19.5" customHeight="1"/>
    <row r="50" s="381" customFormat="1" ht="14.25"/>
    <row r="51" s="381" customFormat="1" ht="14.25"/>
    <row r="52" s="381" customFormat="1" ht="14.25"/>
    <row r="53" s="381" customFormat="1" ht="14.25"/>
    <row r="54" s="381" customFormat="1" ht="14.25"/>
    <row r="55" s="381" customFormat="1" ht="14.25"/>
    <row r="56" s="381" customFormat="1" ht="14.25"/>
    <row r="57" s="381" customFormat="1" ht="14.25"/>
    <row r="58" s="381" customFormat="1" ht="14.25"/>
    <row r="59" s="381" customFormat="1" ht="14.25"/>
    <row r="60" s="381" customFormat="1" ht="14.25"/>
    <row r="61" s="381" customFormat="1" ht="14.25"/>
    <row r="62" s="381" customFormat="1" ht="14.25"/>
    <row r="63" s="381" customFormat="1" ht="14.25"/>
    <row r="64" s="381" customFormat="1" ht="14.25"/>
    <row r="65" s="381" customFormat="1" ht="14.25"/>
    <row r="66" s="381" customFormat="1" ht="14.25"/>
    <row r="67" s="381" customFormat="1" ht="14.25"/>
    <row r="68" s="381" customFormat="1" ht="14.25"/>
    <row r="69" s="381" customFormat="1" ht="14.25"/>
    <row r="70" s="381" customFormat="1" ht="14.25"/>
    <row r="71" s="381" customFormat="1" ht="14.25"/>
    <row r="72" s="381" customFormat="1" ht="14.25"/>
    <row r="73" s="381" customFormat="1" ht="14.25"/>
    <row r="74" s="381" customFormat="1" ht="14.25"/>
    <row r="75" s="381" customFormat="1" ht="14.25"/>
    <row r="76" s="381" customFormat="1" ht="14.25"/>
    <row r="77" s="381" customFormat="1" ht="14.25"/>
    <row r="78" s="381" customFormat="1" ht="14.25"/>
    <row r="79" s="381" customFormat="1" ht="14.25"/>
    <row r="80" s="381" customFormat="1" ht="14.25"/>
    <row r="81" s="381" customFormat="1" ht="14.25"/>
    <row r="82" s="381" customFormat="1" ht="14.25"/>
    <row r="83" s="381" customFormat="1" ht="14.25"/>
    <row r="84" s="381" customFormat="1" ht="14.25"/>
    <row r="85" s="381" customFormat="1" ht="14.25"/>
    <row r="86" s="381" customFormat="1" ht="14.25"/>
    <row r="87" s="381" customFormat="1" ht="14.25"/>
    <row r="88" s="381" customFormat="1" ht="14.25"/>
    <row r="89" s="381" customFormat="1" ht="14.25"/>
    <row r="90" s="381" customFormat="1" ht="14.25"/>
    <row r="91" s="381" customFormat="1" ht="14.25"/>
    <row r="92" s="381" customFormat="1" ht="14.25"/>
    <row r="93" s="381" customFormat="1" ht="14.25"/>
    <row r="94" s="381" customFormat="1" ht="14.25"/>
    <row r="95" s="381" customFormat="1" ht="14.25"/>
    <row r="96" s="381" customFormat="1" ht="14.25"/>
    <row r="97" s="381" customFormat="1" ht="14.25"/>
    <row r="98" s="381" customFormat="1" ht="14.25"/>
    <row r="99" s="381" customFormat="1" ht="14.25"/>
    <row r="100" s="381" customFormat="1" ht="14.25"/>
    <row r="101" s="381" customFormat="1" ht="14.25"/>
    <row r="102" s="381" customFormat="1" ht="14.25"/>
    <row r="103" s="381" customFormat="1" ht="14.25"/>
    <row r="104" s="381" customFormat="1" ht="14.25"/>
    <row r="105" s="381" customFormat="1" ht="14.25"/>
    <row r="106" s="381" customFormat="1" ht="14.25"/>
    <row r="107" s="381" customFormat="1" ht="14.25"/>
    <row r="108" s="381" customFormat="1" ht="14.25"/>
    <row r="109" s="381" customFormat="1" ht="14.25"/>
    <row r="110" s="381" customFormat="1" ht="14.25"/>
    <row r="111" s="381" customFormat="1" ht="14.25"/>
    <row r="112" s="381" customFormat="1" ht="14.25"/>
    <row r="113" s="381" customFormat="1" ht="14.25"/>
    <row r="114" s="381" customFormat="1" ht="14.25"/>
    <row r="115" s="381" customFormat="1" ht="14.25"/>
    <row r="116" s="381" customFormat="1" ht="14.25"/>
    <row r="117" s="381" customFormat="1" ht="14.25"/>
    <row r="118" s="381" customFormat="1" ht="14.25"/>
    <row r="119" s="381" customFormat="1" ht="14.25"/>
    <row r="120" s="381" customFormat="1" ht="14.25"/>
    <row r="121" s="381" customFormat="1" ht="14.25"/>
    <row r="122" s="381" customFormat="1" ht="14.25"/>
    <row r="123" s="381" customFormat="1" ht="14.25"/>
    <row r="124" s="381" customFormat="1" ht="14.25"/>
    <row r="125" s="381" customFormat="1" ht="14.25"/>
    <row r="126" s="381" customFormat="1" ht="14.25"/>
    <row r="127" s="381" customFormat="1" ht="14.25"/>
    <row r="128" s="381" customFormat="1" ht="14.25"/>
    <row r="129" s="381" customFormat="1" ht="14.25"/>
    <row r="130" s="381" customFormat="1" ht="14.25"/>
    <row r="131" s="381" customFormat="1" ht="14.25"/>
    <row r="132" s="381" customFormat="1" ht="14.25"/>
    <row r="133" s="381" customFormat="1" ht="14.25"/>
    <row r="134" s="381" customFormat="1" ht="14.25"/>
    <row r="135" s="381" customFormat="1" ht="14.25"/>
    <row r="136" s="381" customFormat="1" ht="14.25"/>
    <row r="137" s="381" customFormat="1" ht="14.25"/>
    <row r="138" s="381" customFormat="1" ht="14.25"/>
    <row r="139" s="381" customFormat="1" ht="14.25"/>
    <row r="140" s="381" customFormat="1" ht="14.25"/>
    <row r="141" s="381" customFormat="1" ht="14.25"/>
    <row r="142" s="381" customFormat="1" ht="14.25"/>
    <row r="143" s="381" customFormat="1" ht="14.25"/>
    <row r="144" s="381" customFormat="1" ht="14.25"/>
    <row r="145" s="381" customFormat="1" ht="14.25"/>
    <row r="146" s="381" customFormat="1" ht="14.25"/>
    <row r="147" s="381" customFormat="1" ht="14.25"/>
    <row r="148" s="381" customFormat="1" ht="14.25"/>
    <row r="149" s="381" customFormat="1" ht="14.25"/>
    <row r="150" s="381" customFormat="1" ht="14.25"/>
    <row r="151" s="381" customFormat="1" ht="14.25"/>
    <row r="152" s="381" customFormat="1" ht="14.25"/>
    <row r="153" s="381" customFormat="1" ht="14.25"/>
    <row r="154" s="381" customFormat="1" ht="14.25"/>
    <row r="155" s="381" customFormat="1" ht="14.25"/>
    <row r="156" s="381" customFormat="1" ht="14.25"/>
    <row r="157" s="381" customFormat="1" ht="14.25"/>
    <row r="158" s="381" customFormat="1" ht="14.25"/>
    <row r="159" s="381" customFormat="1" ht="14.25"/>
    <row r="160" s="381" customFormat="1" ht="14.25"/>
    <row r="161" s="381" customFormat="1" ht="14.25"/>
    <row r="162" s="381" customFormat="1" ht="14.25"/>
    <row r="163" s="381" customFormat="1" ht="14.25"/>
    <row r="164" s="381" customFormat="1" ht="14.25"/>
    <row r="165" s="381" customFormat="1" ht="14.25"/>
    <row r="166" s="381" customFormat="1" ht="14.25"/>
    <row r="167" s="381" customFormat="1" ht="14.25"/>
    <row r="168" s="381" customFormat="1" ht="14.25"/>
    <row r="169" s="381" customFormat="1" ht="14.25"/>
    <row r="170" s="381" customFormat="1" ht="14.25"/>
    <row r="171" s="381" customFormat="1" ht="14.25"/>
    <row r="172" s="381" customFormat="1" ht="14.25"/>
    <row r="173" s="381" customFormat="1" ht="14.25"/>
    <row r="174" s="381" customFormat="1" ht="14.25"/>
    <row r="175" s="381" customFormat="1" ht="14.25"/>
    <row r="176" s="381" customFormat="1" ht="14.25"/>
    <row r="177" s="381" customFormat="1" ht="14.25"/>
    <row r="178" s="381" customFormat="1" ht="14.25"/>
    <row r="179" s="381" customFormat="1" ht="14.25"/>
    <row r="180" s="381" customFormat="1" ht="14.25"/>
    <row r="181" s="381" customFormat="1" ht="14.25"/>
    <row r="182" s="381" customFormat="1" ht="14.25"/>
    <row r="183" s="381" customFormat="1" ht="14.25"/>
    <row r="184" s="381" customFormat="1" ht="14.25"/>
    <row r="185" s="381" customFormat="1" ht="14.25"/>
    <row r="186" s="381" customFormat="1" ht="14.25"/>
    <row r="187" s="381" customFormat="1" ht="14.25"/>
    <row r="188" s="381" customFormat="1" ht="14.25"/>
    <row r="189" s="381" customFormat="1" ht="14.25"/>
    <row r="190" s="381" customFormat="1" ht="14.25"/>
    <row r="191" s="381" customFormat="1" ht="14.25"/>
    <row r="192" s="381" customFormat="1" ht="14.25"/>
    <row r="193" s="381" customFormat="1" ht="14.25"/>
    <row r="194" s="381" customFormat="1" ht="14.25"/>
    <row r="195" s="381" customFormat="1" ht="14.25"/>
    <row r="196" s="381" customFormat="1" ht="14.25"/>
    <row r="197" s="381" customFormat="1" ht="14.25"/>
    <row r="198" s="381" customFormat="1" ht="14.25"/>
    <row r="199" s="381" customFormat="1" ht="14.25"/>
    <row r="200" s="381" customFormat="1" ht="14.25"/>
    <row r="201" s="381" customFormat="1" ht="14.25"/>
    <row r="202" s="381" customFormat="1" ht="14.25"/>
    <row r="203" s="381" customFormat="1" ht="14.25"/>
    <row r="204" s="381" customFormat="1" ht="14.25"/>
    <row r="205" s="381" customFormat="1" ht="14.25"/>
    <row r="206" s="381" customFormat="1" ht="14.25"/>
    <row r="207" s="381" customFormat="1" ht="14.25"/>
    <row r="208" s="381" customFormat="1" ht="14.25"/>
    <row r="209" s="381" customFormat="1" ht="14.25"/>
    <row r="210" s="381" customFormat="1" ht="14.25"/>
    <row r="211" s="381" customFormat="1" ht="14.25"/>
    <row r="212" s="381" customFormat="1" ht="14.25"/>
    <row r="213" s="381" customFormat="1" ht="14.25"/>
    <row r="214" s="381" customFormat="1" ht="14.25"/>
    <row r="215" s="381" customFormat="1" ht="14.25"/>
    <row r="216" s="381" customFormat="1" ht="14.25"/>
    <row r="217" s="381" customFormat="1" ht="14.25"/>
    <row r="218" s="381" customFormat="1" ht="14.25"/>
    <row r="219" s="381" customFormat="1" ht="14.25"/>
    <row r="220" s="381" customFormat="1" ht="14.25"/>
    <row r="221" s="381" customFormat="1" ht="14.25"/>
    <row r="222" s="381" customFormat="1" ht="14.25"/>
    <row r="223" s="381" customFormat="1" ht="14.25"/>
    <row r="224" s="381" customFormat="1" ht="14.25"/>
    <row r="225" s="381" customFormat="1" ht="14.25"/>
    <row r="226" s="381" customFormat="1" ht="14.25"/>
    <row r="227" s="381" customFormat="1" ht="14.25"/>
    <row r="228" s="381" customFormat="1" ht="14.25"/>
    <row r="229" s="381" customFormat="1" ht="14.25"/>
    <row r="230" s="381" customFormat="1" ht="14.25"/>
    <row r="231" s="381" customFormat="1" ht="14.25"/>
    <row r="232" s="381" customFormat="1" ht="14.25"/>
    <row r="233" s="381" customFormat="1" ht="14.25"/>
    <row r="234" s="381" customFormat="1" ht="14.25"/>
    <row r="235" s="381" customFormat="1" ht="14.25"/>
    <row r="236" s="381" customFormat="1" ht="14.25"/>
    <row r="237" s="381" customFormat="1" ht="14.25"/>
    <row r="238" s="381" customFormat="1" ht="14.25"/>
    <row r="239" s="381" customFormat="1" ht="14.25"/>
    <row r="240" s="381" customFormat="1" ht="14.25"/>
    <row r="241" s="381" customFormat="1" ht="14.25"/>
    <row r="242" s="381" customFormat="1" ht="14.25"/>
    <row r="243" s="381" customFormat="1" ht="14.25"/>
    <row r="244" s="381" customFormat="1" ht="14.25"/>
    <row r="245" s="381" customFormat="1" ht="14.25"/>
    <row r="246" s="381" customFormat="1" ht="14.25"/>
    <row r="247" s="381" customFormat="1" ht="14.25"/>
    <row r="248" s="381" customFormat="1" ht="14.25"/>
    <row r="249" s="381" customFormat="1" ht="14.25"/>
    <row r="250" s="381" customFormat="1" ht="14.25"/>
    <row r="251" s="381" customFormat="1" ht="14.25"/>
    <row r="252" s="381" customFormat="1" ht="14.25"/>
    <row r="253" s="381" customFormat="1" ht="14.25"/>
    <row r="254" s="381" customFormat="1" ht="14.25"/>
    <row r="255" s="381" customFormat="1" ht="14.25"/>
    <row r="256" s="381" customFormat="1" ht="14.25"/>
    <row r="257" s="381" customFormat="1" ht="14.25"/>
    <row r="258" s="381" customFormat="1" ht="14.25"/>
    <row r="259" s="381" customFormat="1" ht="14.25"/>
    <row r="260" s="381" customFormat="1" ht="14.25"/>
    <row r="261" s="381" customFormat="1" ht="14.25"/>
    <row r="262" s="381" customFormat="1" ht="14.25"/>
    <row r="263" s="381" customFormat="1" ht="14.25"/>
    <row r="264" s="381" customFormat="1" ht="14.25"/>
    <row r="265" s="381" customFormat="1" ht="14.25"/>
    <row r="266" s="381" customFormat="1" ht="14.25"/>
    <row r="267" s="381" customFormat="1" ht="14.25"/>
    <row r="268" s="381" customFormat="1" ht="14.25"/>
    <row r="269" s="381" customFormat="1" ht="14.25"/>
    <row r="270" s="381" customFormat="1" ht="14.25"/>
    <row r="271" s="381" customFormat="1" ht="14.25"/>
    <row r="272" s="381" customFormat="1" ht="14.25"/>
    <row r="273" s="381" customFormat="1" ht="14.25"/>
    <row r="274" s="381" customFormat="1" ht="14.25"/>
    <row r="275" s="381" customFormat="1" ht="14.25"/>
    <row r="276" s="381" customFormat="1" ht="14.25"/>
    <row r="277" s="381" customFormat="1" ht="14.25"/>
    <row r="278" s="381" customFormat="1" ht="14.25"/>
    <row r="279" s="381" customFormat="1" ht="14.25"/>
    <row r="280" s="381" customFormat="1" ht="14.25"/>
    <row r="281" s="381" customFormat="1" ht="14.25"/>
    <row r="282" s="381" customFormat="1" ht="14.25"/>
    <row r="283" s="381" customFormat="1" ht="14.25"/>
    <row r="284" s="381" customFormat="1" ht="14.25"/>
    <row r="285" s="381" customFormat="1" ht="14.25"/>
    <row r="1117" spans="1:8" ht="14.25">
      <c r="A1117" s="40" t="s">
        <v>1300</v>
      </c>
      <c r="B1117" s="40">
        <v>1</v>
      </c>
      <c r="C1117" s="53" t="s">
        <v>1301</v>
      </c>
      <c r="D1117" s="40" t="s">
        <v>1302</v>
      </c>
      <c r="E1117" s="40">
        <v>266</v>
      </c>
      <c r="F1117" s="40">
        <v>3</v>
      </c>
      <c r="G1117" s="40">
        <v>627</v>
      </c>
      <c r="H1117" s="40">
        <v>11</v>
      </c>
    </row>
    <row r="1118" spans="1:8" ht="14.25">
      <c r="A1118" s="40" t="s">
        <v>1300</v>
      </c>
      <c r="B1118" s="40">
        <v>1</v>
      </c>
      <c r="C1118" s="53" t="s">
        <v>1301</v>
      </c>
      <c r="D1118" s="40" t="s">
        <v>1302</v>
      </c>
      <c r="E1118" s="40">
        <v>276</v>
      </c>
      <c r="F1118" s="40">
        <v>4</v>
      </c>
      <c r="G1118" s="40">
        <v>1025</v>
      </c>
      <c r="H1118" s="40">
        <v>9</v>
      </c>
    </row>
    <row r="1119" spans="1:8" ht="14.25">
      <c r="A1119" s="40" t="s">
        <v>1300</v>
      </c>
      <c r="B1119" s="40">
        <v>1</v>
      </c>
      <c r="C1119" s="53" t="s">
        <v>1301</v>
      </c>
      <c r="D1119" s="40" t="s">
        <v>1302</v>
      </c>
      <c r="E1119" s="40">
        <v>552</v>
      </c>
      <c r="F1119" s="40">
        <v>6</v>
      </c>
      <c r="G1119" s="40">
        <v>1571</v>
      </c>
      <c r="H1119" s="40">
        <v>14</v>
      </c>
    </row>
    <row r="1120" spans="1:8" ht="14.25">
      <c r="A1120" s="40" t="s">
        <v>1300</v>
      </c>
      <c r="B1120" s="40">
        <v>1</v>
      </c>
      <c r="C1120" s="53" t="s">
        <v>1301</v>
      </c>
      <c r="D1120" s="40" t="s">
        <v>1302</v>
      </c>
      <c r="E1120" s="40">
        <v>828</v>
      </c>
      <c r="F1120" s="40">
        <v>12</v>
      </c>
      <c r="G1120" s="40">
        <v>2476</v>
      </c>
      <c r="H1120" s="40">
        <v>52</v>
      </c>
    </row>
    <row r="1121" spans="1:8" ht="14.25">
      <c r="A1121" s="40" t="s">
        <v>1300</v>
      </c>
      <c r="B1121" s="40">
        <v>1</v>
      </c>
      <c r="C1121" s="53" t="s">
        <v>1301</v>
      </c>
      <c r="D1121" s="40" t="s">
        <v>1302</v>
      </c>
      <c r="E1121" s="40">
        <v>1094</v>
      </c>
      <c r="F1121" s="40">
        <v>4</v>
      </c>
      <c r="G1121" s="40">
        <v>1090</v>
      </c>
      <c r="H1121" s="40">
        <v>10</v>
      </c>
    </row>
    <row r="1122" spans="1:8" ht="14.25">
      <c r="A1122" s="40" t="s">
        <v>1300</v>
      </c>
      <c r="B1122" s="40">
        <v>1</v>
      </c>
      <c r="C1122" s="53" t="s">
        <v>1301</v>
      </c>
      <c r="D1122" s="40" t="s">
        <v>1302</v>
      </c>
      <c r="E1122" s="40">
        <v>1104</v>
      </c>
      <c r="F1122" s="40">
        <v>4</v>
      </c>
      <c r="G1122" s="40">
        <v>1091</v>
      </c>
      <c r="H1122" s="40">
        <v>19</v>
      </c>
    </row>
    <row r="1123" spans="1:8" ht="14.25">
      <c r="A1123" s="40" t="s">
        <v>1300</v>
      </c>
      <c r="B1123" s="40">
        <v>1</v>
      </c>
      <c r="C1123" s="53" t="s">
        <v>1301</v>
      </c>
      <c r="D1123" s="40" t="s">
        <v>1302</v>
      </c>
      <c r="E1123" s="40">
        <v>1350</v>
      </c>
      <c r="F1123" s="40">
        <v>5</v>
      </c>
      <c r="G1123" s="40">
        <v>1334</v>
      </c>
      <c r="H1123" s="40">
        <v>2</v>
      </c>
    </row>
    <row r="1124" spans="1:8" ht="14.25">
      <c r="A1124" s="40" t="s">
        <v>1300</v>
      </c>
      <c r="B1124" s="40">
        <v>1</v>
      </c>
      <c r="C1124" s="53" t="s">
        <v>1301</v>
      </c>
      <c r="D1124" s="40" t="s">
        <v>1302</v>
      </c>
      <c r="E1124" s="40">
        <v>1370</v>
      </c>
      <c r="F1124" s="40">
        <v>5</v>
      </c>
      <c r="G1124" s="40">
        <v>1338</v>
      </c>
      <c r="H1124" s="40">
        <v>20</v>
      </c>
    </row>
    <row r="1125" spans="1:8" ht="14.25">
      <c r="A1125" s="40" t="s">
        <v>1300</v>
      </c>
      <c r="B1125" s="40">
        <v>1</v>
      </c>
      <c r="C1125" s="53" t="s">
        <v>1301</v>
      </c>
      <c r="D1125" s="40" t="s">
        <v>1302</v>
      </c>
      <c r="E1125" s="40">
        <v>1380</v>
      </c>
      <c r="F1125" s="40">
        <v>15</v>
      </c>
      <c r="G1125" s="40">
        <v>3616</v>
      </c>
      <c r="H1125" s="40">
        <v>80</v>
      </c>
    </row>
    <row r="1126" spans="1:8" ht="14.25">
      <c r="A1126" s="40" t="s">
        <v>1300</v>
      </c>
      <c r="B1126" s="40">
        <v>1</v>
      </c>
      <c r="C1126" s="53" t="s">
        <v>1301</v>
      </c>
      <c r="D1126" s="40" t="s">
        <v>1302</v>
      </c>
      <c r="E1126" s="40">
        <v>1636</v>
      </c>
      <c r="F1126" s="40">
        <v>6</v>
      </c>
      <c r="G1126" s="40">
        <v>1617</v>
      </c>
      <c r="H1126" s="40">
        <v>24</v>
      </c>
    </row>
    <row r="1127" spans="1:8" ht="14.25">
      <c r="A1127" s="40" t="s">
        <v>1300</v>
      </c>
      <c r="B1127" s="40">
        <v>1</v>
      </c>
      <c r="C1127" s="53" t="s">
        <v>1301</v>
      </c>
      <c r="D1127" s="40" t="s">
        <v>1302</v>
      </c>
      <c r="E1127" s="40">
        <v>1922</v>
      </c>
      <c r="F1127" s="40">
        <v>7</v>
      </c>
      <c r="G1127" s="40">
        <v>1496</v>
      </c>
      <c r="H1127" s="40">
        <v>19</v>
      </c>
    </row>
    <row r="1128" spans="1:8" ht="14.25">
      <c r="A1128" s="40" t="s">
        <v>1300</v>
      </c>
      <c r="B1128" s="40">
        <v>1</v>
      </c>
      <c r="C1128" s="53" t="s">
        <v>1301</v>
      </c>
      <c r="D1128" s="40" t="s">
        <v>1302</v>
      </c>
      <c r="E1128" s="40">
        <v>2168</v>
      </c>
      <c r="F1128" s="40">
        <v>8</v>
      </c>
      <c r="G1128" s="40">
        <v>1886</v>
      </c>
      <c r="H1128" s="40">
        <v>17</v>
      </c>
    </row>
    <row r="1129" spans="1:8" ht="14.25">
      <c r="A1129" s="40" t="s">
        <v>1300</v>
      </c>
      <c r="B1129" s="40">
        <v>1</v>
      </c>
      <c r="C1129" s="53" t="s">
        <v>1301</v>
      </c>
      <c r="D1129" s="40" t="s">
        <v>1302</v>
      </c>
      <c r="E1129" s="40">
        <v>2484</v>
      </c>
      <c r="F1129" s="40">
        <v>18</v>
      </c>
      <c r="G1129" s="40">
        <v>4632</v>
      </c>
      <c r="H1129" s="40">
        <v>105</v>
      </c>
    </row>
    <row r="1130" spans="1:8" ht="14.25">
      <c r="A1130" s="40" t="s">
        <v>1300</v>
      </c>
      <c r="B1130" s="40">
        <v>1</v>
      </c>
      <c r="C1130" s="53" t="s">
        <v>1301</v>
      </c>
      <c r="D1130" s="40" t="s">
        <v>1302</v>
      </c>
      <c r="E1130" s="40">
        <v>2760</v>
      </c>
      <c r="F1130" s="40">
        <v>10</v>
      </c>
      <c r="G1130" s="40">
        <v>2421</v>
      </c>
      <c r="H1130" s="40">
        <v>53</v>
      </c>
    </row>
    <row r="1131" spans="1:8" ht="14.25">
      <c r="A1131" s="40" t="s">
        <v>1300</v>
      </c>
      <c r="B1131" s="40">
        <v>1</v>
      </c>
      <c r="C1131" s="53" t="s">
        <v>1301</v>
      </c>
      <c r="D1131" s="40" t="s">
        <v>1302</v>
      </c>
      <c r="E1131" s="40">
        <v>3006</v>
      </c>
      <c r="F1131" s="40">
        <v>11</v>
      </c>
      <c r="G1131" s="40">
        <v>2437</v>
      </c>
      <c r="H1131" s="40">
        <v>12</v>
      </c>
    </row>
    <row r="1132" spans="1:8" ht="14.25">
      <c r="A1132" s="40" t="s">
        <v>1300</v>
      </c>
      <c r="B1132" s="40">
        <v>1</v>
      </c>
      <c r="C1132" s="53" t="s">
        <v>1301</v>
      </c>
      <c r="D1132" s="40" t="s">
        <v>1302</v>
      </c>
      <c r="E1132" s="40">
        <v>3302</v>
      </c>
      <c r="F1132" s="40">
        <v>12</v>
      </c>
      <c r="G1132" s="40">
        <v>3289</v>
      </c>
      <c r="H1132" s="40">
        <v>56</v>
      </c>
    </row>
    <row r="1133" spans="1:8" ht="14.25">
      <c r="A1133" s="40" t="s">
        <v>1300</v>
      </c>
      <c r="B1133" s="40">
        <v>1</v>
      </c>
      <c r="C1133" s="53" t="s">
        <v>1301</v>
      </c>
      <c r="D1133" s="40" t="s">
        <v>1302</v>
      </c>
      <c r="E1133" s="40">
        <v>3578</v>
      </c>
      <c r="F1133" s="40">
        <v>13</v>
      </c>
      <c r="G1133" s="40">
        <v>2989</v>
      </c>
      <c r="H1133" s="40">
        <v>41</v>
      </c>
    </row>
    <row r="1134" spans="1:8" ht="14.25">
      <c r="A1134" s="40" t="s">
        <v>1300</v>
      </c>
      <c r="B1134" s="40">
        <v>1</v>
      </c>
      <c r="C1134" s="53" t="s">
        <v>1301</v>
      </c>
      <c r="D1134" s="40" t="s">
        <v>1302</v>
      </c>
      <c r="E1134" s="40">
        <v>3814</v>
      </c>
      <c r="F1134" s="40">
        <v>17</v>
      </c>
      <c r="G1134" s="40">
        <v>2300</v>
      </c>
      <c r="H1134" s="40">
        <v>30</v>
      </c>
    </row>
    <row r="1135" spans="1:8" ht="14.25">
      <c r="A1135" s="40" t="s">
        <v>1300</v>
      </c>
      <c r="B1135" s="40">
        <v>1</v>
      </c>
      <c r="C1135" s="53" t="s">
        <v>1301</v>
      </c>
      <c r="D1135" s="40" t="s">
        <v>1302</v>
      </c>
      <c r="E1135" s="40">
        <v>3854</v>
      </c>
      <c r="F1135" s="40">
        <v>14</v>
      </c>
      <c r="G1135" s="40">
        <v>2863</v>
      </c>
      <c r="H1135" s="40">
        <v>56</v>
      </c>
    </row>
    <row r="1136" spans="1:8" ht="14.25">
      <c r="A1136" s="40" t="s">
        <v>1300</v>
      </c>
      <c r="B1136" s="40">
        <v>1</v>
      </c>
      <c r="C1136" s="53" t="s">
        <v>1301</v>
      </c>
      <c r="D1136" s="40" t="s">
        <v>1302</v>
      </c>
      <c r="E1136" s="40">
        <v>3864</v>
      </c>
      <c r="F1136" s="40">
        <v>14</v>
      </c>
      <c r="G1136" s="40">
        <v>3713</v>
      </c>
      <c r="H1136" s="40">
        <v>75</v>
      </c>
    </row>
    <row r="1137" spans="1:8" ht="14.25">
      <c r="A1137" s="40" t="s">
        <v>1300</v>
      </c>
      <c r="B1137" s="40">
        <v>1</v>
      </c>
      <c r="C1137" s="53" t="s">
        <v>1301</v>
      </c>
      <c r="D1137" s="40" t="s">
        <v>1302</v>
      </c>
      <c r="E1137" s="40">
        <v>4130</v>
      </c>
      <c r="F1137" s="40">
        <v>15</v>
      </c>
      <c r="G1137" s="40">
        <v>3714</v>
      </c>
      <c r="H1137" s="40">
        <v>77</v>
      </c>
    </row>
    <row r="1138" spans="1:8" ht="14.25">
      <c r="A1138" s="40" t="s">
        <v>1300</v>
      </c>
      <c r="B1138" s="40">
        <v>1</v>
      </c>
      <c r="C1138" s="53" t="s">
        <v>1301</v>
      </c>
      <c r="D1138" s="40" t="s">
        <v>1302</v>
      </c>
      <c r="E1138" s="40">
        <v>4356</v>
      </c>
      <c r="F1138" s="40">
        <v>16</v>
      </c>
      <c r="G1138" s="40">
        <v>3135</v>
      </c>
      <c r="H1138" s="40">
        <v>56</v>
      </c>
    </row>
    <row r="1139" spans="1:8" ht="14.25">
      <c r="A1139" s="40" t="s">
        <v>1300</v>
      </c>
      <c r="B1139" s="40">
        <v>1</v>
      </c>
      <c r="C1139" s="53" t="s">
        <v>1301</v>
      </c>
      <c r="D1139" s="40" t="s">
        <v>1302</v>
      </c>
      <c r="E1139" s="40">
        <v>4958</v>
      </c>
      <c r="F1139" s="40">
        <v>18</v>
      </c>
      <c r="G1139" s="40">
        <v>3775</v>
      </c>
      <c r="H1139" s="40">
        <v>71</v>
      </c>
    </row>
    <row r="1140" spans="1:8" ht="14.25">
      <c r="A1140" s="40" t="s">
        <v>1300</v>
      </c>
      <c r="B1140" s="40">
        <v>1</v>
      </c>
      <c r="C1140" s="53" t="s">
        <v>1301</v>
      </c>
      <c r="D1140" s="40" t="s">
        <v>1302</v>
      </c>
      <c r="E1140" s="40">
        <v>5214</v>
      </c>
      <c r="F1140" s="40">
        <v>21</v>
      </c>
      <c r="G1140" s="40">
        <v>4227</v>
      </c>
      <c r="H1140" s="40">
        <v>42</v>
      </c>
    </row>
    <row r="1141" spans="1:8" ht="14.25">
      <c r="A1141" s="40" t="s">
        <v>1300</v>
      </c>
      <c r="B1141" s="40">
        <v>1</v>
      </c>
      <c r="C1141" s="53" t="s">
        <v>1301</v>
      </c>
      <c r="D1141" s="40" t="s">
        <v>1302</v>
      </c>
      <c r="E1141" s="40">
        <v>5776</v>
      </c>
      <c r="F1141" s="40">
        <v>21</v>
      </c>
      <c r="G1141" s="40">
        <v>5326</v>
      </c>
      <c r="H1141" s="40">
        <v>96</v>
      </c>
    </row>
    <row r="1142" spans="1:8" ht="14.25">
      <c r="A1142" s="40" t="s">
        <v>1300</v>
      </c>
      <c r="B1142" s="40">
        <v>1</v>
      </c>
      <c r="C1142" s="53" t="s">
        <v>1301</v>
      </c>
      <c r="D1142" s="40" t="s">
        <v>1302</v>
      </c>
      <c r="E1142" s="40">
        <v>6042</v>
      </c>
      <c r="F1142" s="40">
        <v>22</v>
      </c>
      <c r="G1142" s="40">
        <v>5668</v>
      </c>
      <c r="H1142" s="40">
        <v>92</v>
      </c>
    </row>
    <row r="1143" spans="1:8" ht="14.25">
      <c r="A1143" s="40" t="s">
        <v>1300</v>
      </c>
      <c r="B1143" s="40">
        <v>1</v>
      </c>
      <c r="C1143" s="53" t="s">
        <v>1301</v>
      </c>
      <c r="D1143" s="40" t="s">
        <v>1302</v>
      </c>
      <c r="E1143" s="40">
        <v>7668</v>
      </c>
      <c r="F1143" s="40">
        <v>28</v>
      </c>
      <c r="G1143" s="40">
        <v>4710</v>
      </c>
      <c r="H1143" s="40">
        <v>87</v>
      </c>
    </row>
    <row r="1144" spans="1:8" ht="14.25">
      <c r="A1144" s="40" t="s">
        <v>1300</v>
      </c>
      <c r="B1144" s="40">
        <v>1</v>
      </c>
      <c r="C1144" s="53" t="s">
        <v>1301</v>
      </c>
      <c r="D1144" s="40" t="s">
        <v>1302</v>
      </c>
      <c r="E1144" s="40">
        <v>9048</v>
      </c>
      <c r="F1144" s="40">
        <v>33</v>
      </c>
      <c r="G1144" s="40">
        <v>7122</v>
      </c>
      <c r="H1144" s="40">
        <v>116</v>
      </c>
    </row>
    <row r="1145" spans="1:8" ht="14.25">
      <c r="A1145" s="40" t="s">
        <v>1300</v>
      </c>
      <c r="B1145" s="40">
        <v>1</v>
      </c>
      <c r="C1145" s="53" t="s">
        <v>1301</v>
      </c>
      <c r="D1145" s="40" t="s">
        <v>1302</v>
      </c>
      <c r="E1145" s="40">
        <v>10438</v>
      </c>
      <c r="F1145" s="40">
        <v>38</v>
      </c>
      <c r="G1145" s="40">
        <v>9102</v>
      </c>
      <c r="H1145" s="40">
        <v>173</v>
      </c>
    </row>
    <row r="1146" spans="1:8" ht="14.25">
      <c r="A1146" s="40" t="s">
        <v>1300</v>
      </c>
      <c r="B1146" s="40">
        <v>1</v>
      </c>
      <c r="C1146" s="53" t="s">
        <v>1301</v>
      </c>
      <c r="D1146" s="40" t="s">
        <v>1302</v>
      </c>
      <c r="E1146" s="40">
        <v>14262</v>
      </c>
      <c r="F1146" s="40">
        <v>52</v>
      </c>
      <c r="G1146" s="40">
        <v>9991</v>
      </c>
      <c r="H1146" s="40">
        <v>58</v>
      </c>
    </row>
    <row r="1147" spans="1:8" ht="14.25">
      <c r="A1147" s="40" t="s">
        <v>1300</v>
      </c>
      <c r="B1147" s="40">
        <v>1</v>
      </c>
      <c r="C1147" s="53" t="s">
        <v>1301</v>
      </c>
      <c r="D1147" s="40" t="s">
        <v>1302</v>
      </c>
      <c r="E1147" s="40">
        <v>16646</v>
      </c>
      <c r="F1147" s="40">
        <v>61</v>
      </c>
      <c r="G1147" s="40">
        <v>10967</v>
      </c>
      <c r="H1147" s="40">
        <v>102</v>
      </c>
    </row>
    <row r="1148" spans="1:8" ht="14.25">
      <c r="A1148" s="40" t="s">
        <v>1300</v>
      </c>
      <c r="B1148" s="40">
        <v>1</v>
      </c>
      <c r="C1148" s="53" t="s">
        <v>1301</v>
      </c>
      <c r="D1148" s="40" t="s">
        <v>1302</v>
      </c>
      <c r="E1148" s="40">
        <v>18678</v>
      </c>
      <c r="F1148" s="40">
        <v>69</v>
      </c>
      <c r="G1148" s="40">
        <v>13719</v>
      </c>
      <c r="H1148" s="40">
        <v>254</v>
      </c>
    </row>
    <row r="1149" spans="1:8" ht="14.25">
      <c r="A1149" s="40" t="s">
        <v>1300</v>
      </c>
      <c r="B1149" s="40">
        <v>1</v>
      </c>
      <c r="C1149" s="53" t="s">
        <v>1301</v>
      </c>
      <c r="D1149" s="40" t="s">
        <v>1302</v>
      </c>
      <c r="E1149" s="40">
        <v>21122</v>
      </c>
      <c r="F1149" s="40">
        <v>77</v>
      </c>
      <c r="G1149" s="40">
        <v>13989</v>
      </c>
      <c r="H1149" s="40">
        <v>108</v>
      </c>
    </row>
    <row r="1150" spans="1:8" ht="14.25">
      <c r="A1150" s="40" t="s">
        <v>1300</v>
      </c>
      <c r="B1150" s="40">
        <v>1</v>
      </c>
      <c r="C1150" s="53" t="s">
        <v>1301</v>
      </c>
      <c r="D1150" s="40" t="s">
        <v>1302</v>
      </c>
      <c r="E1150" s="40">
        <v>23170</v>
      </c>
      <c r="F1150" s="40">
        <v>85</v>
      </c>
      <c r="G1150" s="40">
        <v>14788</v>
      </c>
      <c r="H1150" s="40">
        <v>241</v>
      </c>
    </row>
    <row r="1151" spans="1:8" ht="14.25">
      <c r="A1151" s="40" t="s">
        <v>1300</v>
      </c>
      <c r="B1151" s="40">
        <v>1</v>
      </c>
      <c r="C1151" s="53" t="s">
        <v>1301</v>
      </c>
      <c r="D1151" s="40" t="s">
        <v>1302</v>
      </c>
      <c r="E1151" s="40">
        <v>31194</v>
      </c>
      <c r="F1151" s="40">
        <v>118</v>
      </c>
      <c r="G1151" s="40">
        <v>19436</v>
      </c>
      <c r="H1151" s="40">
        <v>143</v>
      </c>
    </row>
    <row r="1152" spans="1:8" ht="14.25">
      <c r="A1152" s="40" t="s">
        <v>1300</v>
      </c>
      <c r="B1152" s="40">
        <v>1</v>
      </c>
      <c r="C1152" s="53" t="s">
        <v>1301</v>
      </c>
      <c r="D1152" s="40" t="s">
        <v>1302</v>
      </c>
      <c r="E1152" s="40">
        <v>39630</v>
      </c>
      <c r="F1152" s="40">
        <v>149</v>
      </c>
      <c r="G1152" s="40">
        <v>24102</v>
      </c>
      <c r="H1152" s="40">
        <v>160</v>
      </c>
    </row>
    <row r="1153" spans="1:8" ht="14.25">
      <c r="A1153" s="40" t="s">
        <v>1300</v>
      </c>
      <c r="B1153" s="40">
        <v>1</v>
      </c>
      <c r="C1153" s="53" t="s">
        <v>1301</v>
      </c>
      <c r="D1153" s="40" t="s">
        <v>1302</v>
      </c>
      <c r="E1153" s="40">
        <v>82822</v>
      </c>
      <c r="F1153" s="40">
        <v>303</v>
      </c>
      <c r="G1153" s="40">
        <v>58484</v>
      </c>
      <c r="H1153" s="40">
        <v>805</v>
      </c>
    </row>
    <row r="1154" spans="1:8" ht="14.25">
      <c r="A1154" s="40" t="s">
        <v>1300</v>
      </c>
      <c r="B1154" s="40">
        <v>1</v>
      </c>
      <c r="C1154" s="53" t="s">
        <v>1301</v>
      </c>
      <c r="D1154" s="40" t="s">
        <v>1302</v>
      </c>
      <c r="E1154" s="40">
        <v>84422</v>
      </c>
      <c r="F1154" s="40">
        <v>308</v>
      </c>
      <c r="G1154" s="40">
        <v>64002</v>
      </c>
      <c r="H1154" s="40">
        <v>1228</v>
      </c>
    </row>
    <row r="1155" spans="1:8" ht="14.25">
      <c r="A1155" s="40" t="s">
        <v>1300</v>
      </c>
      <c r="B1155" s="40">
        <v>1</v>
      </c>
      <c r="C1155" s="53" t="s">
        <v>1301</v>
      </c>
      <c r="D1155" s="40" t="s">
        <v>1302</v>
      </c>
      <c r="E1155" s="40">
        <v>84744</v>
      </c>
      <c r="F1155" s="40">
        <v>310</v>
      </c>
      <c r="G1155" s="40">
        <v>56964</v>
      </c>
      <c r="H1155" s="40">
        <v>978</v>
      </c>
    </row>
    <row r="1156" spans="1:8" ht="14.25">
      <c r="A1156" s="40" t="s">
        <v>1300</v>
      </c>
      <c r="B1156" s="40">
        <v>1</v>
      </c>
      <c r="C1156" s="53" t="s">
        <v>1301</v>
      </c>
      <c r="D1156" s="40" t="s">
        <v>1302</v>
      </c>
      <c r="E1156" s="40">
        <v>86708</v>
      </c>
      <c r="F1156" s="40">
        <v>318</v>
      </c>
      <c r="G1156" s="40">
        <v>53884</v>
      </c>
      <c r="H1156" s="40">
        <v>861</v>
      </c>
    </row>
    <row r="1157" spans="1:8" ht="14.25">
      <c r="A1157" s="40" t="s">
        <v>1300</v>
      </c>
      <c r="B1157" s="40">
        <v>1</v>
      </c>
      <c r="C1157" s="53" t="s">
        <v>1301</v>
      </c>
      <c r="D1157" s="40" t="s">
        <v>1302</v>
      </c>
      <c r="E1157" s="40">
        <v>88708</v>
      </c>
      <c r="F1157" s="40">
        <v>323</v>
      </c>
      <c r="G1157" s="40">
        <v>74704</v>
      </c>
      <c r="H1157" s="40">
        <v>1120</v>
      </c>
    </row>
    <row r="1158" spans="1:8" ht="14.25">
      <c r="A1158" s="40" t="s">
        <v>1300</v>
      </c>
      <c r="B1158" s="40">
        <v>1</v>
      </c>
      <c r="C1158" s="53" t="s">
        <v>1301</v>
      </c>
      <c r="D1158" s="40" t="s">
        <v>1302</v>
      </c>
      <c r="E1158" s="40">
        <v>90380</v>
      </c>
      <c r="F1158" s="40">
        <v>330</v>
      </c>
      <c r="G1158" s="40">
        <v>67676</v>
      </c>
      <c r="H1158" s="40">
        <v>500</v>
      </c>
    </row>
    <row r="1159" spans="1:8" ht="14.25">
      <c r="A1159" s="40" t="s">
        <v>1300</v>
      </c>
      <c r="B1159" s="40">
        <v>1</v>
      </c>
      <c r="C1159" s="53" t="s">
        <v>1301</v>
      </c>
      <c r="D1159" s="40" t="s">
        <v>1302</v>
      </c>
      <c r="E1159" s="40">
        <v>92402</v>
      </c>
      <c r="F1159" s="40">
        <v>337</v>
      </c>
      <c r="G1159" s="40">
        <v>80709</v>
      </c>
      <c r="H1159" s="40">
        <v>980</v>
      </c>
    </row>
    <row r="1160" spans="1:8" ht="14.25">
      <c r="A1160" s="40" t="s">
        <v>1300</v>
      </c>
      <c r="B1160" s="40">
        <v>1</v>
      </c>
      <c r="C1160" s="53" t="s">
        <v>1301</v>
      </c>
      <c r="D1160" s="40" t="s">
        <v>1302</v>
      </c>
      <c r="E1160" s="40">
        <v>92924</v>
      </c>
      <c r="F1160" s="40">
        <v>339</v>
      </c>
      <c r="G1160" s="40">
        <v>83159</v>
      </c>
      <c r="H1160" s="40">
        <v>1251</v>
      </c>
    </row>
    <row r="1161" spans="1:8" ht="14.25">
      <c r="A1161" s="40" t="s">
        <v>1300</v>
      </c>
      <c r="B1161" s="40">
        <v>1</v>
      </c>
      <c r="C1161" s="53" t="s">
        <v>1301</v>
      </c>
      <c r="D1161" s="40" t="s">
        <v>1302</v>
      </c>
      <c r="E1161" s="40">
        <v>93404</v>
      </c>
      <c r="F1161" s="40">
        <v>339</v>
      </c>
      <c r="G1161" s="40">
        <v>69759</v>
      </c>
      <c r="H1161" s="40">
        <v>704</v>
      </c>
    </row>
    <row r="1162" spans="1:8" ht="14.25">
      <c r="A1162" s="40" t="s">
        <v>1300</v>
      </c>
      <c r="B1162" s="40">
        <v>1</v>
      </c>
      <c r="C1162" s="53" t="s">
        <v>1301</v>
      </c>
      <c r="D1162" s="40" t="s">
        <v>1302</v>
      </c>
      <c r="E1162" s="40">
        <v>93700</v>
      </c>
      <c r="F1162" s="40">
        <v>340</v>
      </c>
      <c r="G1162" s="40">
        <v>70928</v>
      </c>
      <c r="H1162" s="40">
        <v>779</v>
      </c>
    </row>
    <row r="1163" spans="1:8" ht="14.25">
      <c r="A1163" s="40" t="s">
        <v>1300</v>
      </c>
      <c r="B1163" s="40">
        <v>1</v>
      </c>
      <c r="C1163" s="53" t="s">
        <v>1301</v>
      </c>
      <c r="D1163" s="40" t="s">
        <v>1302</v>
      </c>
      <c r="E1163" s="40">
        <v>93882</v>
      </c>
      <c r="F1163" s="40">
        <v>342</v>
      </c>
      <c r="G1163" s="40">
        <v>76239</v>
      </c>
      <c r="H1163" s="40">
        <v>1182</v>
      </c>
    </row>
    <row r="1164" spans="1:8" ht="14.25">
      <c r="A1164" s="40" t="s">
        <v>1300</v>
      </c>
      <c r="B1164" s="40">
        <v>1</v>
      </c>
      <c r="C1164" s="53" t="s">
        <v>1301</v>
      </c>
      <c r="D1164" s="40" t="s">
        <v>1302</v>
      </c>
      <c r="E1164" s="40">
        <v>95146</v>
      </c>
      <c r="F1164" s="40">
        <v>347</v>
      </c>
      <c r="G1164" s="40">
        <v>64955</v>
      </c>
      <c r="H1164" s="40">
        <v>1158</v>
      </c>
    </row>
    <row r="1165" spans="1:8" ht="14.25">
      <c r="A1165" s="40" t="s">
        <v>1300</v>
      </c>
      <c r="B1165" s="40">
        <v>1</v>
      </c>
      <c r="C1165" s="53" t="s">
        <v>1301</v>
      </c>
      <c r="D1165" s="40" t="s">
        <v>1302</v>
      </c>
      <c r="E1165" s="40">
        <v>99448</v>
      </c>
      <c r="F1165" s="40">
        <v>363</v>
      </c>
      <c r="G1165" s="40">
        <v>64694</v>
      </c>
      <c r="H1165" s="40">
        <v>510</v>
      </c>
    </row>
    <row r="1166" spans="1:8" ht="14.25">
      <c r="A1166" s="40" t="s">
        <v>1300</v>
      </c>
      <c r="B1166" s="40">
        <v>1</v>
      </c>
      <c r="C1166" s="53" t="s">
        <v>1301</v>
      </c>
      <c r="D1166" s="40" t="s">
        <v>1302</v>
      </c>
      <c r="E1166" s="40">
        <v>101554</v>
      </c>
      <c r="F1166" s="40">
        <v>369</v>
      </c>
      <c r="G1166" s="40">
        <v>79770</v>
      </c>
      <c r="H1166" s="40">
        <v>1633</v>
      </c>
    </row>
    <row r="1167" spans="1:8" ht="14.25">
      <c r="A1167" s="40" t="s">
        <v>1300</v>
      </c>
      <c r="B1167" s="40">
        <v>1</v>
      </c>
      <c r="C1167" s="53" t="s">
        <v>1301</v>
      </c>
      <c r="D1167" s="40" t="s">
        <v>1302</v>
      </c>
      <c r="E1167" s="40">
        <v>105808</v>
      </c>
      <c r="F1167" s="40">
        <v>388</v>
      </c>
      <c r="G1167" s="40">
        <v>67045</v>
      </c>
      <c r="H1167" s="40">
        <v>1016</v>
      </c>
    </row>
    <row r="1168" spans="1:8" ht="14.25">
      <c r="A1168" s="40" t="s">
        <v>1300</v>
      </c>
      <c r="B1168" s="40">
        <v>1</v>
      </c>
      <c r="C1168" s="53" t="s">
        <v>1301</v>
      </c>
      <c r="D1168" s="40" t="s">
        <v>1302</v>
      </c>
      <c r="E1168" s="40">
        <v>106226</v>
      </c>
      <c r="F1168" s="40">
        <v>386</v>
      </c>
      <c r="G1168" s="40">
        <v>92623</v>
      </c>
      <c r="H1168" s="40">
        <v>1846</v>
      </c>
    </row>
    <row r="1169" spans="1:8" ht="14.25">
      <c r="A1169" s="40" t="s">
        <v>1300</v>
      </c>
      <c r="B1169" s="40">
        <v>1</v>
      </c>
      <c r="C1169" s="53" t="s">
        <v>1301</v>
      </c>
      <c r="D1169" s="40" t="s">
        <v>1302</v>
      </c>
      <c r="E1169" s="40">
        <v>106620</v>
      </c>
      <c r="F1169" s="40">
        <v>390</v>
      </c>
      <c r="G1169" s="40">
        <v>73444</v>
      </c>
      <c r="H1169" s="40">
        <v>948</v>
      </c>
    </row>
    <row r="1170" spans="1:8" ht="14.25">
      <c r="A1170" s="40" t="s">
        <v>1300</v>
      </c>
      <c r="B1170" s="40">
        <v>1</v>
      </c>
      <c r="C1170" s="53" t="s">
        <v>1301</v>
      </c>
      <c r="D1170" s="40" t="s">
        <v>1302</v>
      </c>
      <c r="E1170" s="40">
        <v>110338</v>
      </c>
      <c r="F1170" s="40">
        <v>404</v>
      </c>
      <c r="G1170" s="40">
        <v>74503</v>
      </c>
      <c r="H1170" s="40">
        <v>596</v>
      </c>
    </row>
    <row r="1171" spans="1:8" ht="14.25">
      <c r="A1171" s="40" t="s">
        <v>1300</v>
      </c>
      <c r="B1171" s="40">
        <v>1</v>
      </c>
      <c r="C1171" s="53" t="s">
        <v>1301</v>
      </c>
      <c r="D1171" s="40" t="s">
        <v>1302</v>
      </c>
      <c r="E1171" s="40">
        <v>114542</v>
      </c>
      <c r="F1171" s="40">
        <v>417</v>
      </c>
      <c r="G1171" s="40">
        <v>83161</v>
      </c>
      <c r="H1171" s="40">
        <v>1211</v>
      </c>
    </row>
    <row r="1172" spans="1:8" ht="14.25">
      <c r="A1172" s="40" t="s">
        <v>1300</v>
      </c>
      <c r="B1172" s="40">
        <v>1</v>
      </c>
      <c r="C1172" s="53" t="s">
        <v>1301</v>
      </c>
      <c r="D1172" s="40" t="s">
        <v>1302</v>
      </c>
      <c r="E1172" s="40">
        <v>115912</v>
      </c>
      <c r="F1172" s="40">
        <v>422</v>
      </c>
      <c r="G1172" s="40">
        <v>81753</v>
      </c>
      <c r="H1172" s="40">
        <v>1206</v>
      </c>
    </row>
    <row r="1173" spans="1:8" ht="14.25">
      <c r="A1173" s="40" t="s">
        <v>1300</v>
      </c>
      <c r="B1173" s="40">
        <v>1</v>
      </c>
      <c r="C1173" s="53" t="s">
        <v>1301</v>
      </c>
      <c r="D1173" s="40" t="s">
        <v>1302</v>
      </c>
      <c r="E1173" s="40">
        <v>116842</v>
      </c>
      <c r="F1173" s="40">
        <v>427</v>
      </c>
      <c r="G1173" s="40">
        <v>78344</v>
      </c>
      <c r="H1173" s="40">
        <v>482</v>
      </c>
    </row>
    <row r="1174" spans="1:8" ht="14.25">
      <c r="A1174" s="40" t="s">
        <v>1300</v>
      </c>
      <c r="B1174" s="40">
        <v>1</v>
      </c>
      <c r="C1174" s="53" t="s">
        <v>1301</v>
      </c>
      <c r="D1174" s="40" t="s">
        <v>1302</v>
      </c>
      <c r="E1174" s="40">
        <v>116958</v>
      </c>
      <c r="F1174" s="40">
        <v>428</v>
      </c>
      <c r="G1174" s="40">
        <v>77808</v>
      </c>
      <c r="H1174" s="40">
        <v>1051</v>
      </c>
    </row>
    <row r="1175" spans="1:8" ht="14.25">
      <c r="A1175" s="40" t="s">
        <v>1300</v>
      </c>
      <c r="B1175" s="40">
        <v>1</v>
      </c>
      <c r="C1175" s="53" t="s">
        <v>1301</v>
      </c>
      <c r="D1175" s="40" t="s">
        <v>1302</v>
      </c>
      <c r="E1175" s="40">
        <v>117288</v>
      </c>
      <c r="F1175" s="40">
        <v>428</v>
      </c>
      <c r="G1175" s="40">
        <v>82710</v>
      </c>
      <c r="H1175" s="40">
        <v>910</v>
      </c>
    </row>
    <row r="1176" spans="1:8" ht="14.25">
      <c r="A1176" s="40" t="s">
        <v>1300</v>
      </c>
      <c r="B1176" s="40">
        <v>1</v>
      </c>
      <c r="C1176" s="53" t="s">
        <v>1301</v>
      </c>
      <c r="D1176" s="40" t="s">
        <v>1302</v>
      </c>
      <c r="E1176" s="40">
        <v>117554</v>
      </c>
      <c r="F1176" s="40">
        <v>429</v>
      </c>
      <c r="G1176" s="40">
        <v>83776</v>
      </c>
      <c r="H1176" s="40">
        <v>910</v>
      </c>
    </row>
    <row r="1177" spans="1:8" ht="14.25">
      <c r="A1177" s="40" t="s">
        <v>1300</v>
      </c>
      <c r="B1177" s="40">
        <v>1</v>
      </c>
      <c r="C1177" s="53" t="s">
        <v>1301</v>
      </c>
      <c r="D1177" s="40" t="s">
        <v>1303</v>
      </c>
      <c r="E1177" s="40">
        <v>0</v>
      </c>
      <c r="F1177" s="40">
        <v>1</v>
      </c>
      <c r="G1177" s="40">
        <v>0</v>
      </c>
      <c r="H1177" s="40">
        <v>0</v>
      </c>
    </row>
    <row r="1178" spans="1:8" ht="14.25">
      <c r="A1178" s="40" t="s">
        <v>1300</v>
      </c>
      <c r="B1178" s="40">
        <v>1</v>
      </c>
      <c r="C1178" s="53" t="s">
        <v>1301</v>
      </c>
      <c r="D1178" s="40" t="s">
        <v>1303</v>
      </c>
      <c r="E1178" s="40">
        <v>256</v>
      </c>
      <c r="F1178" s="40">
        <v>5</v>
      </c>
      <c r="G1178" s="40">
        <v>1114</v>
      </c>
      <c r="H1178" s="40">
        <v>31</v>
      </c>
    </row>
    <row r="1179" spans="1:8" ht="14.25">
      <c r="A1179" s="40" t="s">
        <v>1300</v>
      </c>
      <c r="B1179" s="40">
        <v>1</v>
      </c>
      <c r="C1179" s="53" t="s">
        <v>1301</v>
      </c>
      <c r="D1179" s="40" t="s">
        <v>1303</v>
      </c>
      <c r="E1179" s="40">
        <v>296</v>
      </c>
      <c r="F1179" s="40">
        <v>9</v>
      </c>
      <c r="G1179" s="40">
        <v>1928</v>
      </c>
      <c r="H1179" s="40">
        <v>27</v>
      </c>
    </row>
    <row r="1180" spans="1:8" ht="14.25">
      <c r="A1180" s="40" t="s">
        <v>1300</v>
      </c>
      <c r="B1180" s="40">
        <v>1</v>
      </c>
      <c r="C1180" s="53" t="s">
        <v>1301</v>
      </c>
      <c r="D1180" s="40" t="s">
        <v>1303</v>
      </c>
      <c r="E1180" s="40">
        <v>592</v>
      </c>
      <c r="F1180" s="40">
        <v>14</v>
      </c>
      <c r="G1180" s="40">
        <v>3389</v>
      </c>
      <c r="H1180" s="40">
        <v>39</v>
      </c>
    </row>
    <row r="1181" spans="1:8" ht="14.25">
      <c r="A1181" s="40" t="s">
        <v>1300</v>
      </c>
      <c r="B1181" s="40">
        <v>1</v>
      </c>
      <c r="C1181" s="53" t="s">
        <v>1301</v>
      </c>
      <c r="D1181" s="40" t="s">
        <v>1303</v>
      </c>
      <c r="E1181" s="40">
        <v>768</v>
      </c>
      <c r="F1181" s="40">
        <v>6</v>
      </c>
      <c r="G1181" s="40">
        <v>1409</v>
      </c>
      <c r="H1181" s="40">
        <v>27</v>
      </c>
    </row>
    <row r="1182" spans="1:8" ht="14.25">
      <c r="A1182" s="40" t="s">
        <v>1300</v>
      </c>
      <c r="B1182" s="40">
        <v>1</v>
      </c>
      <c r="C1182" s="53" t="s">
        <v>1301</v>
      </c>
      <c r="D1182" s="40" t="s">
        <v>1303</v>
      </c>
      <c r="E1182" s="40">
        <v>888</v>
      </c>
      <c r="F1182" s="40">
        <v>10</v>
      </c>
      <c r="G1182" s="40">
        <v>2074</v>
      </c>
      <c r="H1182" s="40">
        <v>39</v>
      </c>
    </row>
    <row r="1183" spans="1:8" ht="14.25">
      <c r="A1183" s="40" t="s">
        <v>1300</v>
      </c>
      <c r="B1183" s="40">
        <v>1</v>
      </c>
      <c r="C1183" s="53" t="s">
        <v>1301</v>
      </c>
      <c r="D1183" s="40" t="s">
        <v>1303</v>
      </c>
      <c r="E1183" s="40">
        <v>1184</v>
      </c>
      <c r="F1183" s="40">
        <v>8</v>
      </c>
      <c r="G1183" s="40">
        <v>2145</v>
      </c>
      <c r="H1183" s="40">
        <v>44</v>
      </c>
    </row>
    <row r="1184" spans="1:8" ht="14.25">
      <c r="A1184" s="40" t="s">
        <v>1300</v>
      </c>
      <c r="B1184" s="40">
        <v>1</v>
      </c>
      <c r="C1184" s="53" t="s">
        <v>1301</v>
      </c>
      <c r="D1184" s="40" t="s">
        <v>1303</v>
      </c>
      <c r="E1184" s="40">
        <v>1480</v>
      </c>
      <c r="F1184" s="40">
        <v>15</v>
      </c>
      <c r="G1184" s="40">
        <v>2758</v>
      </c>
      <c r="H1184" s="40">
        <v>33</v>
      </c>
    </row>
    <row r="1185" spans="1:8" ht="14.25">
      <c r="A1185" s="40" t="s">
        <v>1300</v>
      </c>
      <c r="B1185" s="40">
        <v>1</v>
      </c>
      <c r="C1185" s="53" t="s">
        <v>1301</v>
      </c>
      <c r="D1185" s="40" t="s">
        <v>1303</v>
      </c>
      <c r="E1185" s="40">
        <v>1776</v>
      </c>
      <c r="F1185" s="40">
        <v>6</v>
      </c>
      <c r="G1185" s="40">
        <v>942</v>
      </c>
      <c r="H1185" s="40">
        <v>7</v>
      </c>
    </row>
    <row r="1186" spans="1:8" ht="14.25">
      <c r="A1186" s="40" t="s">
        <v>1300</v>
      </c>
      <c r="B1186" s="40">
        <v>1</v>
      </c>
      <c r="C1186" s="53" t="s">
        <v>1301</v>
      </c>
      <c r="D1186" s="40" t="s">
        <v>1303</v>
      </c>
      <c r="E1186" s="40">
        <v>2368</v>
      </c>
      <c r="F1186" s="40">
        <v>8</v>
      </c>
      <c r="G1186" s="40">
        <v>2189</v>
      </c>
      <c r="H1186" s="40">
        <v>38</v>
      </c>
    </row>
    <row r="1187" spans="1:8" ht="14.25">
      <c r="A1187" s="40" t="s">
        <v>1300</v>
      </c>
      <c r="B1187" s="40">
        <v>1</v>
      </c>
      <c r="C1187" s="53" t="s">
        <v>1301</v>
      </c>
      <c r="D1187" s="40" t="s">
        <v>1303</v>
      </c>
      <c r="E1187" s="40">
        <v>2560</v>
      </c>
      <c r="F1187" s="40">
        <v>20</v>
      </c>
      <c r="G1187" s="40">
        <v>3635</v>
      </c>
      <c r="H1187" s="40">
        <v>75</v>
      </c>
    </row>
    <row r="1188" spans="1:8" ht="14.25">
      <c r="A1188" s="40" t="s">
        <v>1300</v>
      </c>
      <c r="B1188" s="40">
        <v>1</v>
      </c>
      <c r="C1188" s="53" t="s">
        <v>1301</v>
      </c>
      <c r="D1188" s="40" t="s">
        <v>1303</v>
      </c>
      <c r="E1188" s="40">
        <v>2664</v>
      </c>
      <c r="F1188" s="40">
        <v>27</v>
      </c>
      <c r="G1188" s="40">
        <v>5880</v>
      </c>
      <c r="H1188" s="40">
        <v>84</v>
      </c>
    </row>
    <row r="1189" spans="1:8" ht="14.25">
      <c r="A1189" s="40" t="s">
        <v>1300</v>
      </c>
      <c r="B1189" s="40">
        <v>1</v>
      </c>
      <c r="C1189" s="53" t="s">
        <v>1301</v>
      </c>
      <c r="D1189" s="40" t="s">
        <v>1303</v>
      </c>
      <c r="E1189" s="40">
        <v>3256</v>
      </c>
      <c r="F1189" s="40">
        <v>11</v>
      </c>
      <c r="G1189" s="40">
        <v>2007</v>
      </c>
      <c r="H1189" s="40">
        <v>4</v>
      </c>
    </row>
    <row r="1190" spans="1:8" ht="14.25">
      <c r="A1190" s="40" t="s">
        <v>1300</v>
      </c>
      <c r="B1190" s="40">
        <v>1</v>
      </c>
      <c r="C1190" s="53" t="s">
        <v>1301</v>
      </c>
      <c r="D1190" s="40" t="s">
        <v>1303</v>
      </c>
      <c r="E1190" s="40">
        <v>3840</v>
      </c>
      <c r="F1190" s="40">
        <v>15</v>
      </c>
      <c r="G1190" s="40">
        <v>3040</v>
      </c>
      <c r="H1190" s="40">
        <v>53</v>
      </c>
    </row>
    <row r="1191" spans="1:8" ht="14.25">
      <c r="A1191" s="40" t="s">
        <v>1300</v>
      </c>
      <c r="B1191" s="40">
        <v>1</v>
      </c>
      <c r="C1191" s="53" t="s">
        <v>1301</v>
      </c>
      <c r="D1191" s="40" t="s">
        <v>1303</v>
      </c>
      <c r="E1191" s="40">
        <v>3848</v>
      </c>
      <c r="F1191" s="40">
        <v>13</v>
      </c>
      <c r="G1191" s="40">
        <v>2647</v>
      </c>
      <c r="H1191" s="40">
        <v>47</v>
      </c>
    </row>
    <row r="1192" spans="1:8" ht="14.25">
      <c r="A1192" s="40" t="s">
        <v>1300</v>
      </c>
      <c r="B1192" s="40">
        <v>1</v>
      </c>
      <c r="C1192" s="53" t="s">
        <v>1301</v>
      </c>
      <c r="D1192" s="40" t="s">
        <v>1303</v>
      </c>
      <c r="E1192" s="40">
        <v>4608</v>
      </c>
      <c r="F1192" s="40">
        <v>18</v>
      </c>
      <c r="G1192" s="40">
        <v>4463</v>
      </c>
      <c r="H1192" s="40">
        <v>78</v>
      </c>
    </row>
    <row r="1193" spans="1:8" ht="14.25">
      <c r="A1193" s="40" t="s">
        <v>1300</v>
      </c>
      <c r="B1193" s="40">
        <v>1</v>
      </c>
      <c r="C1193" s="53" t="s">
        <v>1301</v>
      </c>
      <c r="D1193" s="40" t="s">
        <v>1303</v>
      </c>
      <c r="E1193" s="40">
        <v>9472</v>
      </c>
      <c r="F1193" s="40">
        <v>32</v>
      </c>
      <c r="G1193" s="40">
        <v>7196</v>
      </c>
      <c r="H1193" s="40">
        <v>54</v>
      </c>
    </row>
    <row r="1194" spans="1:8" ht="14.25">
      <c r="A1194" s="40" t="s">
        <v>1300</v>
      </c>
      <c r="B1194" s="40">
        <v>1</v>
      </c>
      <c r="C1194" s="53" t="s">
        <v>1301</v>
      </c>
      <c r="D1194" s="40" t="s">
        <v>1303</v>
      </c>
      <c r="E1194" s="40">
        <v>12136</v>
      </c>
      <c r="F1194" s="40">
        <v>41</v>
      </c>
      <c r="G1194" s="40">
        <v>6659</v>
      </c>
      <c r="H1194" s="40">
        <v>38</v>
      </c>
    </row>
    <row r="1195" spans="1:8" ht="14.25">
      <c r="A1195" s="40" t="s">
        <v>1300</v>
      </c>
      <c r="B1195" s="40">
        <v>1</v>
      </c>
      <c r="C1195" s="53" t="s">
        <v>1301</v>
      </c>
      <c r="D1195" s="40" t="s">
        <v>1303</v>
      </c>
      <c r="E1195" s="40">
        <v>13416</v>
      </c>
      <c r="F1195" s="40">
        <v>88</v>
      </c>
      <c r="G1195" s="40">
        <v>16126</v>
      </c>
      <c r="H1195" s="40">
        <v>189</v>
      </c>
    </row>
    <row r="1196" spans="1:8" ht="14.25">
      <c r="A1196" s="40" t="s">
        <v>1300</v>
      </c>
      <c r="B1196" s="40">
        <v>1</v>
      </c>
      <c r="C1196" s="53" t="s">
        <v>1301</v>
      </c>
      <c r="D1196" s="40" t="s">
        <v>1303</v>
      </c>
      <c r="E1196" s="40">
        <v>14248</v>
      </c>
      <c r="F1196" s="40">
        <v>47</v>
      </c>
      <c r="G1196" s="40">
        <v>8688</v>
      </c>
      <c r="H1196" s="40">
        <v>63</v>
      </c>
    </row>
    <row r="1197" spans="1:8" ht="14.25">
      <c r="A1197" s="40" t="s">
        <v>1300</v>
      </c>
      <c r="B1197" s="40">
        <v>1</v>
      </c>
      <c r="C1197" s="53" t="s">
        <v>1301</v>
      </c>
      <c r="D1197" s="40" t="s">
        <v>1303</v>
      </c>
      <c r="E1197" s="40">
        <v>14304</v>
      </c>
      <c r="F1197" s="40">
        <v>47</v>
      </c>
      <c r="G1197" s="40">
        <v>11251</v>
      </c>
      <c r="H1197" s="40">
        <v>88</v>
      </c>
    </row>
    <row r="1198" spans="1:8" ht="14.25">
      <c r="A1198" s="40" t="s">
        <v>1300</v>
      </c>
      <c r="B1198" s="40">
        <v>1</v>
      </c>
      <c r="C1198" s="53" t="s">
        <v>1301</v>
      </c>
      <c r="D1198" s="40" t="s">
        <v>1303</v>
      </c>
      <c r="E1198" s="40">
        <v>14800</v>
      </c>
      <c r="F1198" s="40">
        <v>50</v>
      </c>
      <c r="G1198" s="40">
        <v>8893</v>
      </c>
      <c r="H1198" s="40">
        <v>97</v>
      </c>
    </row>
    <row r="1199" spans="1:8" ht="14.25">
      <c r="A1199" s="40" t="s">
        <v>1300</v>
      </c>
      <c r="B1199" s="40">
        <v>1</v>
      </c>
      <c r="C1199" s="53" t="s">
        <v>1301</v>
      </c>
      <c r="D1199" s="40" t="s">
        <v>1303</v>
      </c>
      <c r="E1199" s="40">
        <v>15688</v>
      </c>
      <c r="F1199" s="40">
        <v>53</v>
      </c>
      <c r="G1199" s="40">
        <v>12829</v>
      </c>
      <c r="H1199" s="40">
        <v>156</v>
      </c>
    </row>
    <row r="1200" spans="1:8" ht="14.25">
      <c r="A1200" s="40" t="s">
        <v>1300</v>
      </c>
      <c r="B1200" s="40">
        <v>1</v>
      </c>
      <c r="C1200" s="53" t="s">
        <v>1301</v>
      </c>
      <c r="D1200" s="40" t="s">
        <v>1303</v>
      </c>
      <c r="E1200" s="40">
        <v>15984</v>
      </c>
      <c r="F1200" s="40">
        <v>54</v>
      </c>
      <c r="G1200" s="40">
        <v>11013</v>
      </c>
      <c r="H1200" s="40">
        <v>178</v>
      </c>
    </row>
    <row r="1201" spans="1:8" ht="14.25">
      <c r="A1201" s="40" t="s">
        <v>1300</v>
      </c>
      <c r="B1201" s="40">
        <v>1</v>
      </c>
      <c r="C1201" s="53" t="s">
        <v>1301</v>
      </c>
      <c r="D1201" s="40" t="s">
        <v>1303</v>
      </c>
      <c r="E1201" s="40">
        <v>16280</v>
      </c>
      <c r="F1201" s="40">
        <v>55</v>
      </c>
      <c r="G1201" s="40">
        <v>11612</v>
      </c>
      <c r="H1201" s="40">
        <v>146</v>
      </c>
    </row>
    <row r="1202" spans="1:8" ht="14.25">
      <c r="A1202" s="40" t="s">
        <v>1300</v>
      </c>
      <c r="B1202" s="40">
        <v>1</v>
      </c>
      <c r="C1202" s="53" t="s">
        <v>1301</v>
      </c>
      <c r="D1202" s="40" t="s">
        <v>1303</v>
      </c>
      <c r="E1202" s="40">
        <v>17168</v>
      </c>
      <c r="F1202" s="40">
        <v>175</v>
      </c>
      <c r="G1202" s="40">
        <v>29331</v>
      </c>
      <c r="H1202" s="40">
        <v>226</v>
      </c>
    </row>
    <row r="1203" spans="1:8" ht="14.25">
      <c r="A1203" s="40" t="s">
        <v>1300</v>
      </c>
      <c r="B1203" s="40">
        <v>1</v>
      </c>
      <c r="C1203" s="53" t="s">
        <v>1301</v>
      </c>
      <c r="D1203" s="40" t="s">
        <v>1303</v>
      </c>
      <c r="E1203" s="40">
        <v>17760</v>
      </c>
      <c r="F1203" s="40">
        <v>60</v>
      </c>
      <c r="G1203" s="40">
        <v>17117</v>
      </c>
      <c r="H1203" s="40">
        <v>315</v>
      </c>
    </row>
    <row r="1204" spans="1:8" ht="14.25">
      <c r="A1204" s="40" t="s">
        <v>1300</v>
      </c>
      <c r="B1204" s="40">
        <v>1</v>
      </c>
      <c r="C1204" s="53" t="s">
        <v>1301</v>
      </c>
      <c r="D1204" s="40" t="s">
        <v>1303</v>
      </c>
      <c r="E1204" s="40">
        <v>18056</v>
      </c>
      <c r="F1204" s="40">
        <v>122</v>
      </c>
      <c r="G1204" s="40">
        <v>28043</v>
      </c>
      <c r="H1204" s="40">
        <v>473</v>
      </c>
    </row>
    <row r="1205" spans="1:8" ht="14.25">
      <c r="A1205" s="40" t="s">
        <v>1300</v>
      </c>
      <c r="B1205" s="40">
        <v>1</v>
      </c>
      <c r="C1205" s="53" t="s">
        <v>1301</v>
      </c>
      <c r="D1205" s="40" t="s">
        <v>1303</v>
      </c>
      <c r="E1205" s="40">
        <v>29304</v>
      </c>
      <c r="F1205" s="40">
        <v>99</v>
      </c>
      <c r="G1205" s="40">
        <v>25985</v>
      </c>
      <c r="H1205" s="40">
        <v>339</v>
      </c>
    </row>
    <row r="1206" spans="1:8" ht="14.25">
      <c r="A1206" s="40" t="s">
        <v>1300</v>
      </c>
      <c r="B1206" s="40">
        <v>1</v>
      </c>
      <c r="C1206" s="53" t="s">
        <v>1301</v>
      </c>
      <c r="D1206" s="40" t="s">
        <v>1303</v>
      </c>
      <c r="E1206" s="40">
        <v>30784</v>
      </c>
      <c r="F1206" s="40">
        <v>105</v>
      </c>
      <c r="G1206" s="40">
        <v>22662</v>
      </c>
      <c r="H1206" s="40">
        <v>219</v>
      </c>
    </row>
    <row r="1207" spans="1:8" ht="14.25">
      <c r="A1207" s="40" t="s">
        <v>1300</v>
      </c>
      <c r="B1207" s="40">
        <v>1</v>
      </c>
      <c r="C1207" s="53" t="s">
        <v>1301</v>
      </c>
      <c r="D1207" s="40" t="s">
        <v>1303</v>
      </c>
      <c r="E1207" s="40">
        <v>31080</v>
      </c>
      <c r="F1207" s="40">
        <v>210</v>
      </c>
      <c r="G1207" s="40">
        <v>44898</v>
      </c>
      <c r="H1207" s="40">
        <v>644</v>
      </c>
    </row>
    <row r="1208" spans="1:8" ht="14.25">
      <c r="A1208" s="40" t="s">
        <v>1300</v>
      </c>
      <c r="B1208" s="40">
        <v>1</v>
      </c>
      <c r="C1208" s="53" t="s">
        <v>1301</v>
      </c>
      <c r="D1208" s="40" t="s">
        <v>1303</v>
      </c>
      <c r="E1208" s="40">
        <v>31376</v>
      </c>
      <c r="F1208" s="40">
        <v>212</v>
      </c>
      <c r="G1208" s="40">
        <v>45204</v>
      </c>
      <c r="H1208" s="40">
        <v>476</v>
      </c>
    </row>
    <row r="1209" spans="1:8" ht="14.25">
      <c r="A1209" s="40" t="s">
        <v>1300</v>
      </c>
      <c r="B1209" s="40">
        <v>1</v>
      </c>
      <c r="C1209" s="53" t="s">
        <v>1301</v>
      </c>
      <c r="D1209" s="40" t="s">
        <v>1303</v>
      </c>
      <c r="E1209" s="40">
        <v>31672</v>
      </c>
      <c r="F1209" s="40">
        <v>107</v>
      </c>
      <c r="G1209" s="40">
        <v>25892</v>
      </c>
      <c r="H1209" s="40">
        <v>273</v>
      </c>
    </row>
    <row r="1210" spans="1:8" ht="14.25">
      <c r="A1210" s="40" t="s">
        <v>1300</v>
      </c>
      <c r="B1210" s="40">
        <v>1</v>
      </c>
      <c r="C1210" s="53" t="s">
        <v>1301</v>
      </c>
      <c r="D1210" s="40" t="s">
        <v>1303</v>
      </c>
      <c r="E1210" s="40">
        <v>33448</v>
      </c>
      <c r="F1210" s="40">
        <v>113</v>
      </c>
      <c r="G1210" s="40">
        <v>19367</v>
      </c>
      <c r="H1210" s="40">
        <v>215</v>
      </c>
    </row>
    <row r="1211" spans="1:8" ht="14.25">
      <c r="A1211" s="40" t="s">
        <v>1300</v>
      </c>
      <c r="B1211" s="40">
        <v>1</v>
      </c>
      <c r="C1211" s="53" t="s">
        <v>1301</v>
      </c>
      <c r="D1211" s="40" t="s">
        <v>1304</v>
      </c>
      <c r="E1211" s="40">
        <v>147</v>
      </c>
      <c r="F1211" s="40">
        <v>1</v>
      </c>
      <c r="G1211" s="40">
        <v>147</v>
      </c>
      <c r="H1211" s="40">
        <v>2</v>
      </c>
    </row>
    <row r="1212" spans="1:8" ht="14.25">
      <c r="A1212" s="40" t="s">
        <v>1300</v>
      </c>
      <c r="B1212" s="40">
        <v>1</v>
      </c>
      <c r="C1212" s="53" t="s">
        <v>1301</v>
      </c>
      <c r="D1212" s="40" t="s">
        <v>1304</v>
      </c>
      <c r="E1212" s="40">
        <v>149</v>
      </c>
      <c r="F1212" s="40">
        <v>1</v>
      </c>
      <c r="G1212" s="40">
        <v>147</v>
      </c>
      <c r="H1212" s="40">
        <v>3</v>
      </c>
    </row>
    <row r="1213" spans="1:8" ht="14.25">
      <c r="A1213" s="40" t="s">
        <v>1300</v>
      </c>
      <c r="B1213" s="40">
        <v>1</v>
      </c>
      <c r="C1213" s="53" t="s">
        <v>1301</v>
      </c>
      <c r="D1213" s="40" t="s">
        <v>1304</v>
      </c>
      <c r="E1213" s="40">
        <v>162</v>
      </c>
      <c r="F1213" s="40">
        <v>3</v>
      </c>
      <c r="G1213" s="40">
        <v>435</v>
      </c>
      <c r="H1213" s="40">
        <v>8</v>
      </c>
    </row>
    <row r="1214" spans="1:8" ht="14.25">
      <c r="A1214" s="40" t="s">
        <v>1300</v>
      </c>
      <c r="B1214" s="40">
        <v>1</v>
      </c>
      <c r="C1214" s="53" t="s">
        <v>1301</v>
      </c>
      <c r="D1214" s="40" t="s">
        <v>1304</v>
      </c>
      <c r="E1214" s="40">
        <v>164</v>
      </c>
      <c r="F1214" s="40">
        <v>5</v>
      </c>
      <c r="G1214" s="40">
        <v>775</v>
      </c>
      <c r="H1214" s="40">
        <v>3</v>
      </c>
    </row>
    <row r="1215" spans="1:8" ht="14.25">
      <c r="A1215" s="40" t="s">
        <v>1300</v>
      </c>
      <c r="B1215" s="40">
        <v>1</v>
      </c>
      <c r="C1215" s="53" t="s">
        <v>1301</v>
      </c>
      <c r="D1215" s="40" t="s">
        <v>1304</v>
      </c>
      <c r="E1215" s="40">
        <v>188</v>
      </c>
      <c r="F1215" s="40">
        <v>8</v>
      </c>
      <c r="G1215" s="40">
        <v>1488</v>
      </c>
      <c r="H1215" s="40">
        <v>24</v>
      </c>
    </row>
    <row r="1216" spans="1:8" ht="14.25">
      <c r="A1216" s="40" t="s">
        <v>1300</v>
      </c>
      <c r="B1216" s="40">
        <v>1</v>
      </c>
      <c r="C1216" s="53" t="s">
        <v>1301</v>
      </c>
      <c r="D1216" s="40" t="s">
        <v>1304</v>
      </c>
      <c r="E1216" s="40">
        <v>296</v>
      </c>
      <c r="F1216" s="40">
        <v>2</v>
      </c>
      <c r="G1216" s="40">
        <v>223</v>
      </c>
      <c r="H1216" s="40">
        <v>5</v>
      </c>
    </row>
    <row r="1217" spans="1:8" ht="14.25">
      <c r="A1217" s="40" t="s">
        <v>1300</v>
      </c>
      <c r="B1217" s="40">
        <v>1</v>
      </c>
      <c r="C1217" s="53" t="s">
        <v>1301</v>
      </c>
      <c r="D1217" s="40" t="s">
        <v>1304</v>
      </c>
      <c r="E1217" s="40">
        <v>324</v>
      </c>
      <c r="F1217" s="40">
        <v>6</v>
      </c>
      <c r="G1217" s="40">
        <v>856</v>
      </c>
      <c r="H1217" s="40">
        <v>17</v>
      </c>
    </row>
    <row r="1218" spans="1:8" ht="14.25">
      <c r="A1218" s="40" t="s">
        <v>1300</v>
      </c>
      <c r="B1218" s="40">
        <v>1</v>
      </c>
      <c r="C1218" s="53" t="s">
        <v>1301</v>
      </c>
      <c r="D1218" s="40" t="s">
        <v>1304</v>
      </c>
      <c r="E1218" s="40">
        <v>328</v>
      </c>
      <c r="F1218" s="40">
        <v>2</v>
      </c>
      <c r="G1218" s="40">
        <v>310</v>
      </c>
      <c r="H1218" s="40">
        <v>7</v>
      </c>
    </row>
    <row r="1219" spans="1:8" ht="14.25">
      <c r="A1219" s="40" t="s">
        <v>1300</v>
      </c>
      <c r="B1219" s="40">
        <v>1</v>
      </c>
      <c r="C1219" s="53" t="s">
        <v>1301</v>
      </c>
      <c r="D1219" s="40" t="s">
        <v>1304</v>
      </c>
      <c r="E1219" s="40">
        <v>376</v>
      </c>
      <c r="F1219" s="40">
        <v>6</v>
      </c>
      <c r="G1219" s="40">
        <v>809</v>
      </c>
      <c r="H1219" s="40">
        <v>6</v>
      </c>
    </row>
    <row r="1220" spans="1:8" ht="14.25">
      <c r="A1220" s="40" t="s">
        <v>1300</v>
      </c>
      <c r="B1220" s="40">
        <v>1</v>
      </c>
      <c r="C1220" s="53" t="s">
        <v>1301</v>
      </c>
      <c r="D1220" s="40" t="s">
        <v>1304</v>
      </c>
      <c r="E1220" s="40">
        <v>473</v>
      </c>
      <c r="F1220" s="40">
        <v>5</v>
      </c>
      <c r="G1220" s="40">
        <v>365</v>
      </c>
      <c r="H1220" s="40">
        <v>7</v>
      </c>
    </row>
    <row r="1221" spans="1:8" ht="14.25">
      <c r="A1221" s="40" t="s">
        <v>1300</v>
      </c>
      <c r="B1221" s="40">
        <v>1</v>
      </c>
      <c r="C1221" s="53" t="s">
        <v>1301</v>
      </c>
      <c r="D1221" s="40" t="s">
        <v>1304</v>
      </c>
      <c r="E1221" s="40">
        <v>486</v>
      </c>
      <c r="F1221" s="40">
        <v>6</v>
      </c>
      <c r="G1221" s="40">
        <v>929</v>
      </c>
      <c r="H1221" s="40">
        <v>15</v>
      </c>
    </row>
    <row r="1222" spans="1:8" ht="14.25">
      <c r="A1222" s="40" t="s">
        <v>1300</v>
      </c>
      <c r="B1222" s="40">
        <v>1</v>
      </c>
      <c r="C1222" s="53" t="s">
        <v>1301</v>
      </c>
      <c r="D1222" s="40" t="s">
        <v>1304</v>
      </c>
      <c r="E1222" s="40">
        <v>564</v>
      </c>
      <c r="F1222" s="40">
        <v>3</v>
      </c>
      <c r="G1222" s="40">
        <v>400</v>
      </c>
      <c r="H1222" s="40">
        <v>1</v>
      </c>
    </row>
    <row r="1223" spans="1:8" ht="14.25">
      <c r="A1223" s="40" t="s">
        <v>1300</v>
      </c>
      <c r="B1223" s="40">
        <v>1</v>
      </c>
      <c r="C1223" s="53" t="s">
        <v>1301</v>
      </c>
      <c r="D1223" s="40" t="s">
        <v>1304</v>
      </c>
      <c r="E1223" s="40">
        <v>609</v>
      </c>
      <c r="F1223" s="40">
        <v>4</v>
      </c>
      <c r="G1223" s="40">
        <v>369</v>
      </c>
      <c r="H1223" s="40">
        <v>2</v>
      </c>
    </row>
    <row r="1224" spans="1:8" ht="14.25">
      <c r="A1224" s="40" t="s">
        <v>1300</v>
      </c>
      <c r="B1224" s="40">
        <v>1</v>
      </c>
      <c r="C1224" s="53" t="s">
        <v>1301</v>
      </c>
      <c r="D1224" s="40" t="s">
        <v>1304</v>
      </c>
      <c r="E1224" s="40">
        <v>656</v>
      </c>
      <c r="F1224" s="40">
        <v>4</v>
      </c>
      <c r="G1224" s="40">
        <v>596</v>
      </c>
      <c r="H1224" s="40">
        <v>2</v>
      </c>
    </row>
    <row r="1225" spans="1:8" ht="14.25">
      <c r="A1225" s="40" t="s">
        <v>1300</v>
      </c>
      <c r="B1225" s="40">
        <v>1</v>
      </c>
      <c r="C1225" s="53" t="s">
        <v>1301</v>
      </c>
      <c r="D1225" s="40" t="s">
        <v>1304</v>
      </c>
      <c r="E1225" s="40">
        <v>752</v>
      </c>
      <c r="F1225" s="40">
        <v>4</v>
      </c>
      <c r="G1225" s="40">
        <v>745</v>
      </c>
      <c r="H1225" s="40">
        <v>1</v>
      </c>
    </row>
    <row r="1226" spans="1:8" ht="14.25">
      <c r="A1226" s="40" t="s">
        <v>1300</v>
      </c>
      <c r="B1226" s="40">
        <v>1</v>
      </c>
      <c r="C1226" s="53" t="s">
        <v>1301</v>
      </c>
      <c r="D1226" s="40" t="s">
        <v>1304</v>
      </c>
      <c r="E1226" s="40">
        <v>805</v>
      </c>
      <c r="F1226" s="40">
        <v>5</v>
      </c>
      <c r="G1226" s="40">
        <v>569</v>
      </c>
      <c r="H1226" s="40">
        <v>7</v>
      </c>
    </row>
    <row r="1227" spans="1:8" ht="14.25">
      <c r="A1227" s="40" t="s">
        <v>1300</v>
      </c>
      <c r="B1227" s="40">
        <v>1</v>
      </c>
      <c r="C1227" s="53" t="s">
        <v>1301</v>
      </c>
      <c r="D1227" s="40" t="s">
        <v>1304</v>
      </c>
      <c r="E1227" s="40">
        <v>940</v>
      </c>
      <c r="F1227" s="40">
        <v>10</v>
      </c>
      <c r="G1227" s="40">
        <v>1558</v>
      </c>
      <c r="H1227" s="40">
        <v>45</v>
      </c>
    </row>
    <row r="1228" spans="1:8" ht="14.25">
      <c r="A1228" s="40" t="s">
        <v>1300</v>
      </c>
      <c r="B1228" s="40">
        <v>1</v>
      </c>
      <c r="C1228" s="53" t="s">
        <v>1301</v>
      </c>
      <c r="D1228" s="40" t="s">
        <v>1304</v>
      </c>
      <c r="E1228" s="40">
        <v>946</v>
      </c>
      <c r="F1228" s="40">
        <v>6</v>
      </c>
      <c r="G1228" s="40">
        <v>712</v>
      </c>
      <c r="H1228" s="40">
        <v>13</v>
      </c>
    </row>
    <row r="1229" spans="1:8" ht="14.25">
      <c r="A1229" s="40" t="s">
        <v>1300</v>
      </c>
      <c r="B1229" s="40">
        <v>1</v>
      </c>
      <c r="C1229" s="53" t="s">
        <v>1301</v>
      </c>
      <c r="D1229" s="40" t="s">
        <v>1304</v>
      </c>
      <c r="E1229" s="40">
        <v>1121</v>
      </c>
      <c r="F1229" s="40">
        <v>7</v>
      </c>
      <c r="G1229" s="40">
        <v>1005</v>
      </c>
      <c r="H1229" s="40">
        <v>11</v>
      </c>
    </row>
    <row r="1230" spans="1:8" ht="14.25">
      <c r="A1230" s="40" t="s">
        <v>1300</v>
      </c>
      <c r="B1230" s="40">
        <v>1</v>
      </c>
      <c r="C1230" s="53" t="s">
        <v>1301</v>
      </c>
      <c r="D1230" s="40" t="s">
        <v>1304</v>
      </c>
      <c r="E1230" s="40">
        <v>1128</v>
      </c>
      <c r="F1230" s="40">
        <v>6</v>
      </c>
      <c r="G1230" s="40">
        <v>1054</v>
      </c>
      <c r="H1230" s="40">
        <v>22</v>
      </c>
    </row>
    <row r="1231" spans="1:8" ht="14.25">
      <c r="A1231" s="40" t="s">
        <v>1300</v>
      </c>
      <c r="B1231" s="40">
        <v>1</v>
      </c>
      <c r="C1231" s="53" t="s">
        <v>1301</v>
      </c>
      <c r="D1231" s="40" t="s">
        <v>1304</v>
      </c>
      <c r="E1231" s="40">
        <v>1312</v>
      </c>
      <c r="F1231" s="40">
        <v>8</v>
      </c>
      <c r="G1231" s="40">
        <v>1150</v>
      </c>
      <c r="H1231" s="40">
        <v>10</v>
      </c>
    </row>
    <row r="1232" spans="1:8" ht="14.25">
      <c r="A1232" s="40" t="s">
        <v>1300</v>
      </c>
      <c r="B1232" s="40">
        <v>1</v>
      </c>
      <c r="C1232" s="53" t="s">
        <v>1301</v>
      </c>
      <c r="D1232" s="40" t="s">
        <v>1304</v>
      </c>
      <c r="E1232" s="40">
        <v>1316</v>
      </c>
      <c r="F1232" s="40">
        <v>7</v>
      </c>
      <c r="G1232" s="40">
        <v>1237</v>
      </c>
      <c r="H1232" s="40">
        <v>14</v>
      </c>
    </row>
    <row r="1233" spans="1:8" ht="14.25">
      <c r="A1233" s="40" t="s">
        <v>1300</v>
      </c>
      <c r="B1233" s="40">
        <v>1</v>
      </c>
      <c r="C1233" s="53" t="s">
        <v>1301</v>
      </c>
      <c r="D1233" s="40" t="s">
        <v>1304</v>
      </c>
      <c r="E1233" s="40">
        <v>1476</v>
      </c>
      <c r="F1233" s="40">
        <v>9</v>
      </c>
      <c r="G1233" s="40">
        <v>1435</v>
      </c>
      <c r="H1233" s="40">
        <v>13</v>
      </c>
    </row>
    <row r="1234" spans="1:8" ht="14.25">
      <c r="A1234" s="40" t="s">
        <v>1300</v>
      </c>
      <c r="B1234" s="40">
        <v>1</v>
      </c>
      <c r="C1234" s="53" t="s">
        <v>1301</v>
      </c>
      <c r="D1234" s="40" t="s">
        <v>1304</v>
      </c>
      <c r="E1234" s="40">
        <v>1504</v>
      </c>
      <c r="F1234" s="40">
        <v>16</v>
      </c>
      <c r="G1234" s="40">
        <v>2893</v>
      </c>
      <c r="H1234" s="40">
        <v>49</v>
      </c>
    </row>
    <row r="1235" spans="1:8" ht="14.25">
      <c r="A1235" s="40" t="s">
        <v>1300</v>
      </c>
      <c r="B1235" s="40">
        <v>1</v>
      </c>
      <c r="C1235" s="53" t="s">
        <v>1301</v>
      </c>
      <c r="D1235" s="40" t="s">
        <v>1304</v>
      </c>
      <c r="E1235" s="40">
        <v>1568</v>
      </c>
      <c r="F1235" s="40">
        <v>10</v>
      </c>
      <c r="G1235" s="40">
        <v>1534</v>
      </c>
      <c r="H1235" s="40">
        <v>54</v>
      </c>
    </row>
    <row r="1236" spans="1:8" ht="14.25">
      <c r="A1236" s="40" t="s">
        <v>1300</v>
      </c>
      <c r="B1236" s="40">
        <v>1</v>
      </c>
      <c r="C1236" s="53" t="s">
        <v>1301</v>
      </c>
      <c r="D1236" s="40" t="s">
        <v>1304</v>
      </c>
      <c r="E1236" s="40">
        <v>1620</v>
      </c>
      <c r="F1236" s="40">
        <v>20</v>
      </c>
      <c r="G1236" s="40">
        <v>2773</v>
      </c>
      <c r="H1236" s="40">
        <v>64</v>
      </c>
    </row>
    <row r="1237" spans="1:8" ht="14.25">
      <c r="A1237" s="40" t="s">
        <v>1300</v>
      </c>
      <c r="B1237" s="40">
        <v>1</v>
      </c>
      <c r="C1237" s="53" t="s">
        <v>1301</v>
      </c>
      <c r="D1237" s="40" t="s">
        <v>1304</v>
      </c>
      <c r="E1237" s="40">
        <v>1692</v>
      </c>
      <c r="F1237" s="40">
        <v>9</v>
      </c>
      <c r="G1237" s="40">
        <v>1565</v>
      </c>
      <c r="H1237" s="40">
        <v>28</v>
      </c>
    </row>
    <row r="1238" spans="1:8" ht="14.25">
      <c r="A1238" s="40" t="s">
        <v>1300</v>
      </c>
      <c r="B1238" s="40">
        <v>1</v>
      </c>
      <c r="C1238" s="53" t="s">
        <v>1301</v>
      </c>
      <c r="D1238" s="40" t="s">
        <v>1304</v>
      </c>
      <c r="E1238" s="40">
        <v>1730</v>
      </c>
      <c r="F1238" s="40">
        <v>11</v>
      </c>
      <c r="G1238" s="40">
        <v>1324</v>
      </c>
      <c r="H1238" s="40">
        <v>18</v>
      </c>
    </row>
    <row r="1239" spans="1:8" ht="14.25">
      <c r="A1239" s="40" t="s">
        <v>1300</v>
      </c>
      <c r="B1239" s="40">
        <v>1</v>
      </c>
      <c r="C1239" s="53" t="s">
        <v>1301</v>
      </c>
      <c r="D1239" s="40" t="s">
        <v>1304</v>
      </c>
      <c r="E1239" s="40">
        <v>1879</v>
      </c>
      <c r="F1239" s="40">
        <v>24</v>
      </c>
      <c r="G1239" s="40">
        <v>2873</v>
      </c>
      <c r="H1239" s="40">
        <v>26</v>
      </c>
    </row>
    <row r="1240" spans="1:8" ht="14.25">
      <c r="A1240" s="40" t="s">
        <v>1300</v>
      </c>
      <c r="B1240" s="40">
        <v>1</v>
      </c>
      <c r="C1240" s="53" t="s">
        <v>1301</v>
      </c>
      <c r="D1240" s="40" t="s">
        <v>1304</v>
      </c>
      <c r="E1240" s="40">
        <v>1880</v>
      </c>
      <c r="F1240" s="40">
        <v>10</v>
      </c>
      <c r="G1240" s="40">
        <v>1399</v>
      </c>
      <c r="H1240" s="40">
        <v>11</v>
      </c>
    </row>
    <row r="1241" spans="1:8" ht="14.25">
      <c r="A1241" s="40" t="s">
        <v>1300</v>
      </c>
      <c r="B1241" s="40">
        <v>1</v>
      </c>
      <c r="C1241" s="53" t="s">
        <v>1301</v>
      </c>
      <c r="D1241" s="40" t="s">
        <v>1304</v>
      </c>
      <c r="E1241" s="40">
        <v>2028</v>
      </c>
      <c r="F1241" s="40">
        <v>13</v>
      </c>
      <c r="G1241" s="40">
        <v>1488</v>
      </c>
      <c r="H1241" s="40">
        <v>10</v>
      </c>
    </row>
    <row r="1242" spans="1:8" ht="14.25">
      <c r="A1242" s="40" t="s">
        <v>1300</v>
      </c>
      <c r="B1242" s="40">
        <v>1</v>
      </c>
      <c r="C1242" s="53" t="s">
        <v>1301</v>
      </c>
      <c r="D1242" s="40" t="s">
        <v>1304</v>
      </c>
      <c r="E1242" s="40">
        <v>2068</v>
      </c>
      <c r="F1242" s="40">
        <v>11</v>
      </c>
      <c r="G1242" s="40">
        <v>1662</v>
      </c>
      <c r="H1242" s="40">
        <v>23</v>
      </c>
    </row>
    <row r="1243" spans="1:8" ht="14.25">
      <c r="A1243" s="40" t="s">
        <v>1300</v>
      </c>
      <c r="B1243" s="40">
        <v>1</v>
      </c>
      <c r="C1243" s="53" t="s">
        <v>1301</v>
      </c>
      <c r="D1243" s="40" t="s">
        <v>1304</v>
      </c>
      <c r="E1243" s="40">
        <v>2256</v>
      </c>
      <c r="F1243" s="40">
        <v>25</v>
      </c>
      <c r="G1243" s="40">
        <v>3159</v>
      </c>
      <c r="H1243" s="40">
        <v>19</v>
      </c>
    </row>
    <row r="1244" spans="1:8" ht="14.25">
      <c r="A1244" s="40" t="s">
        <v>1300</v>
      </c>
      <c r="B1244" s="40">
        <v>1</v>
      </c>
      <c r="C1244" s="53" t="s">
        <v>1301</v>
      </c>
      <c r="D1244" s="40" t="s">
        <v>1304</v>
      </c>
      <c r="E1244" s="40">
        <v>2444</v>
      </c>
      <c r="F1244" s="40">
        <v>13</v>
      </c>
      <c r="G1244" s="40">
        <v>1854</v>
      </c>
      <c r="H1244" s="40">
        <v>16</v>
      </c>
    </row>
    <row r="1245" spans="1:8" ht="14.25">
      <c r="A1245" s="40" t="s">
        <v>1300</v>
      </c>
      <c r="B1245" s="40">
        <v>1</v>
      </c>
      <c r="C1245" s="53" t="s">
        <v>1301</v>
      </c>
      <c r="D1245" s="40" t="s">
        <v>1304</v>
      </c>
      <c r="E1245" s="40">
        <v>2632</v>
      </c>
      <c r="F1245" s="40">
        <v>18</v>
      </c>
      <c r="G1245" s="40">
        <v>1876</v>
      </c>
      <c r="H1245" s="40">
        <v>28</v>
      </c>
    </row>
    <row r="1246" spans="1:8" ht="14.25">
      <c r="A1246" s="40" t="s">
        <v>1300</v>
      </c>
      <c r="B1246" s="40">
        <v>1</v>
      </c>
      <c r="C1246" s="53" t="s">
        <v>1301</v>
      </c>
      <c r="D1246" s="40" t="s">
        <v>1304</v>
      </c>
      <c r="E1246" s="40">
        <v>2754</v>
      </c>
      <c r="F1246" s="40">
        <v>17</v>
      </c>
      <c r="G1246" s="40">
        <v>2586</v>
      </c>
      <c r="H1246" s="40">
        <v>43</v>
      </c>
    </row>
    <row r="1247" spans="1:8" ht="14.25">
      <c r="A1247" s="40" t="s">
        <v>1300</v>
      </c>
      <c r="B1247" s="40">
        <v>1</v>
      </c>
      <c r="C1247" s="53" t="s">
        <v>1301</v>
      </c>
      <c r="D1247" s="40" t="s">
        <v>1304</v>
      </c>
      <c r="E1247" s="40">
        <v>2799</v>
      </c>
      <c r="F1247" s="40">
        <v>18</v>
      </c>
      <c r="G1247" s="40">
        <v>1964</v>
      </c>
      <c r="H1247" s="40">
        <v>6</v>
      </c>
    </row>
    <row r="1248" spans="1:8" ht="14.25">
      <c r="A1248" s="40" t="s">
        <v>1300</v>
      </c>
      <c r="B1248" s="40">
        <v>1</v>
      </c>
      <c r="C1248" s="53" t="s">
        <v>1301</v>
      </c>
      <c r="D1248" s="40" t="s">
        <v>1304</v>
      </c>
      <c r="E1248" s="40">
        <v>2820</v>
      </c>
      <c r="F1248" s="40">
        <v>18</v>
      </c>
      <c r="G1248" s="40">
        <v>2388</v>
      </c>
      <c r="H1248" s="40">
        <v>34</v>
      </c>
    </row>
    <row r="1249" spans="1:8" ht="14.25">
      <c r="A1249" s="40" t="s">
        <v>1300</v>
      </c>
      <c r="B1249" s="40">
        <v>1</v>
      </c>
      <c r="C1249" s="53" t="s">
        <v>1301</v>
      </c>
      <c r="D1249" s="40" t="s">
        <v>1304</v>
      </c>
      <c r="E1249" s="40">
        <v>3447</v>
      </c>
      <c r="F1249" s="40">
        <v>22</v>
      </c>
      <c r="G1249" s="40">
        <v>2742</v>
      </c>
      <c r="H1249" s="40">
        <v>61</v>
      </c>
    </row>
    <row r="1250" spans="1:8" ht="14.25">
      <c r="A1250" s="40" t="s">
        <v>1300</v>
      </c>
      <c r="B1250" s="40">
        <v>1</v>
      </c>
      <c r="C1250" s="53" t="s">
        <v>1301</v>
      </c>
      <c r="D1250" s="40" t="s">
        <v>1304</v>
      </c>
      <c r="E1250" s="40">
        <v>3572</v>
      </c>
      <c r="F1250" s="40">
        <v>46</v>
      </c>
      <c r="G1250" s="40">
        <v>4294</v>
      </c>
      <c r="H1250" s="40">
        <v>38</v>
      </c>
    </row>
    <row r="1251" spans="1:8" ht="14.25">
      <c r="A1251" s="40" t="s">
        <v>1300</v>
      </c>
      <c r="B1251" s="40">
        <v>1</v>
      </c>
      <c r="C1251" s="53" t="s">
        <v>1301</v>
      </c>
      <c r="D1251" s="40" t="s">
        <v>1304</v>
      </c>
      <c r="E1251" s="40">
        <v>3948</v>
      </c>
      <c r="F1251" s="40">
        <v>21</v>
      </c>
      <c r="G1251" s="40">
        <v>3471</v>
      </c>
      <c r="H1251" s="40">
        <v>58</v>
      </c>
    </row>
    <row r="1252" spans="1:8" ht="14.25">
      <c r="A1252" s="40" t="s">
        <v>1300</v>
      </c>
      <c r="B1252" s="40">
        <v>1</v>
      </c>
      <c r="C1252" s="53" t="s">
        <v>1301</v>
      </c>
      <c r="D1252" s="40" t="s">
        <v>1304</v>
      </c>
      <c r="E1252" s="40">
        <v>4374</v>
      </c>
      <c r="F1252" s="40">
        <v>27</v>
      </c>
      <c r="G1252" s="40">
        <v>4224</v>
      </c>
      <c r="H1252" s="40">
        <v>84</v>
      </c>
    </row>
    <row r="1253" spans="1:8" ht="14.25">
      <c r="A1253" s="40" t="s">
        <v>1300</v>
      </c>
      <c r="B1253" s="40">
        <v>1</v>
      </c>
      <c r="C1253" s="53" t="s">
        <v>1301</v>
      </c>
      <c r="D1253" s="40" t="s">
        <v>1304</v>
      </c>
      <c r="E1253" s="40">
        <v>5041</v>
      </c>
      <c r="F1253" s="40">
        <v>32</v>
      </c>
      <c r="G1253" s="40">
        <v>3823</v>
      </c>
      <c r="H1253" s="40">
        <v>26</v>
      </c>
    </row>
    <row r="1254" spans="1:8" ht="14.25">
      <c r="A1254" s="40" t="s">
        <v>1300</v>
      </c>
      <c r="B1254" s="40">
        <v>1</v>
      </c>
      <c r="C1254" s="53" t="s">
        <v>1301</v>
      </c>
      <c r="D1254" s="40" t="s">
        <v>1304</v>
      </c>
      <c r="E1254" s="40">
        <v>5445</v>
      </c>
      <c r="F1254" s="40">
        <v>30</v>
      </c>
      <c r="G1254" s="40">
        <v>5167</v>
      </c>
      <c r="H1254" s="40">
        <v>76</v>
      </c>
    </row>
    <row r="1255" spans="1:8" ht="14.25">
      <c r="A1255" s="40" t="s">
        <v>1300</v>
      </c>
      <c r="B1255" s="40">
        <v>1</v>
      </c>
      <c r="C1255" s="53" t="s">
        <v>1301</v>
      </c>
      <c r="D1255" s="40" t="s">
        <v>1304</v>
      </c>
      <c r="E1255" s="40">
        <v>5452</v>
      </c>
      <c r="F1255" s="40">
        <v>32</v>
      </c>
      <c r="G1255" s="40">
        <v>2440</v>
      </c>
      <c r="H1255" s="40">
        <v>14</v>
      </c>
    </row>
    <row r="1256" spans="1:8" ht="14.25">
      <c r="A1256" s="40" t="s">
        <v>1300</v>
      </c>
      <c r="B1256" s="40">
        <v>1</v>
      </c>
      <c r="C1256" s="53" t="s">
        <v>1301</v>
      </c>
      <c r="D1256" s="40" t="s">
        <v>1304</v>
      </c>
      <c r="E1256" s="40">
        <v>5508</v>
      </c>
      <c r="F1256" s="40">
        <v>34</v>
      </c>
      <c r="G1256" s="40">
        <v>4710</v>
      </c>
      <c r="H1256" s="40">
        <v>74</v>
      </c>
    </row>
    <row r="1257" spans="1:8" ht="14.25">
      <c r="A1257" s="40" t="s">
        <v>1300</v>
      </c>
      <c r="B1257" s="40">
        <v>1</v>
      </c>
      <c r="C1257" s="53" t="s">
        <v>1301</v>
      </c>
      <c r="D1257" s="40" t="s">
        <v>1304</v>
      </c>
      <c r="E1257" s="40">
        <v>5828</v>
      </c>
      <c r="F1257" s="40">
        <v>62</v>
      </c>
      <c r="G1257" s="40">
        <v>9404</v>
      </c>
      <c r="H1257" s="40">
        <v>63</v>
      </c>
    </row>
    <row r="1258" spans="1:8" ht="14.25">
      <c r="A1258" s="40" t="s">
        <v>1300</v>
      </c>
      <c r="B1258" s="40">
        <v>1</v>
      </c>
      <c r="C1258" s="53" t="s">
        <v>1301</v>
      </c>
      <c r="D1258" s="40" t="s">
        <v>1304</v>
      </c>
      <c r="E1258" s="40">
        <v>6048</v>
      </c>
      <c r="F1258" s="40">
        <v>33</v>
      </c>
      <c r="G1258" s="40">
        <v>5375</v>
      </c>
      <c r="H1258" s="40">
        <v>94</v>
      </c>
    </row>
    <row r="1259" spans="1:8" ht="14.25">
      <c r="A1259" s="40" t="s">
        <v>1300</v>
      </c>
      <c r="B1259" s="40">
        <v>1</v>
      </c>
      <c r="C1259" s="53" t="s">
        <v>1301</v>
      </c>
      <c r="D1259" s="40" t="s">
        <v>1304</v>
      </c>
      <c r="E1259" s="40">
        <v>6259</v>
      </c>
      <c r="F1259" s="40">
        <v>40</v>
      </c>
      <c r="G1259" s="40">
        <v>4192</v>
      </c>
      <c r="H1259" s="40">
        <v>29</v>
      </c>
    </row>
    <row r="1260" spans="1:8" ht="14.25">
      <c r="A1260" s="40" t="s">
        <v>1300</v>
      </c>
      <c r="B1260" s="40">
        <v>1</v>
      </c>
      <c r="C1260" s="53" t="s">
        <v>1301</v>
      </c>
      <c r="D1260" s="40" t="s">
        <v>1304</v>
      </c>
      <c r="E1260" s="40">
        <v>6392</v>
      </c>
      <c r="F1260" s="40">
        <v>34</v>
      </c>
      <c r="G1260" s="40">
        <v>3247</v>
      </c>
      <c r="H1260" s="40">
        <v>24</v>
      </c>
    </row>
    <row r="1261" spans="1:8" ht="14.25">
      <c r="A1261" s="40" t="s">
        <v>1300</v>
      </c>
      <c r="B1261" s="40">
        <v>1</v>
      </c>
      <c r="C1261" s="53" t="s">
        <v>1301</v>
      </c>
      <c r="D1261" s="40" t="s">
        <v>1304</v>
      </c>
      <c r="E1261" s="40">
        <v>6408</v>
      </c>
      <c r="F1261" s="40">
        <v>41</v>
      </c>
      <c r="G1261" s="40">
        <v>5413</v>
      </c>
      <c r="H1261" s="40">
        <v>78</v>
      </c>
    </row>
    <row r="1262" spans="1:8" ht="14.25">
      <c r="A1262" s="40" t="s">
        <v>1300</v>
      </c>
      <c r="B1262" s="40">
        <v>1</v>
      </c>
      <c r="C1262" s="53" t="s">
        <v>1301</v>
      </c>
      <c r="D1262" s="40" t="s">
        <v>1304</v>
      </c>
      <c r="E1262" s="40">
        <v>6580</v>
      </c>
      <c r="F1262" s="40">
        <v>35</v>
      </c>
      <c r="G1262" s="40">
        <v>5325</v>
      </c>
      <c r="H1262" s="40">
        <v>73</v>
      </c>
    </row>
    <row r="1263" spans="1:8" ht="14.25">
      <c r="A1263" s="40" t="s">
        <v>1300</v>
      </c>
      <c r="B1263" s="40">
        <v>1</v>
      </c>
      <c r="C1263" s="53" t="s">
        <v>1301</v>
      </c>
      <c r="D1263" s="40" t="s">
        <v>1304</v>
      </c>
      <c r="E1263" s="40">
        <v>6719</v>
      </c>
      <c r="F1263" s="40">
        <v>43</v>
      </c>
      <c r="G1263" s="40">
        <v>5799</v>
      </c>
      <c r="H1263" s="40">
        <v>59</v>
      </c>
    </row>
    <row r="1264" spans="1:8" ht="14.25">
      <c r="A1264" s="40" t="s">
        <v>1300</v>
      </c>
      <c r="B1264" s="40">
        <v>1</v>
      </c>
      <c r="C1264" s="53" t="s">
        <v>1301</v>
      </c>
      <c r="D1264" s="40" t="s">
        <v>1304</v>
      </c>
      <c r="E1264" s="40">
        <v>6768</v>
      </c>
      <c r="F1264" s="40">
        <v>36</v>
      </c>
      <c r="G1264" s="40">
        <v>5046</v>
      </c>
      <c r="H1264" s="40">
        <v>50</v>
      </c>
    </row>
    <row r="1265" spans="1:8" ht="14.25">
      <c r="A1265" s="40" t="s">
        <v>1300</v>
      </c>
      <c r="B1265" s="40">
        <v>1</v>
      </c>
      <c r="C1265" s="53" t="s">
        <v>1301</v>
      </c>
      <c r="D1265" s="40" t="s">
        <v>1304</v>
      </c>
      <c r="E1265" s="40">
        <v>8084</v>
      </c>
      <c r="F1265" s="40">
        <v>44</v>
      </c>
      <c r="G1265" s="40">
        <v>4389</v>
      </c>
      <c r="H1265" s="40">
        <v>29</v>
      </c>
    </row>
    <row r="1266" spans="1:8" ht="14.25">
      <c r="A1266" s="40" t="s">
        <v>1300</v>
      </c>
      <c r="B1266" s="40">
        <v>1</v>
      </c>
      <c r="C1266" s="53" t="s">
        <v>1301</v>
      </c>
      <c r="D1266" s="40" t="s">
        <v>1304</v>
      </c>
      <c r="E1266" s="40">
        <v>10716</v>
      </c>
      <c r="F1266" s="40">
        <v>57</v>
      </c>
      <c r="G1266" s="40">
        <v>7240</v>
      </c>
      <c r="H1266" s="40">
        <v>57</v>
      </c>
    </row>
    <row r="1267" spans="1:8" ht="14.25">
      <c r="A1267" s="40" t="s">
        <v>1300</v>
      </c>
      <c r="B1267" s="40">
        <v>1</v>
      </c>
      <c r="C1267" s="53" t="s">
        <v>1301</v>
      </c>
      <c r="D1267" s="40" t="s">
        <v>1304</v>
      </c>
      <c r="E1267" s="40">
        <v>11844</v>
      </c>
      <c r="F1267" s="40">
        <v>63</v>
      </c>
      <c r="G1267" s="40">
        <v>7187</v>
      </c>
      <c r="H1267" s="40">
        <v>42</v>
      </c>
    </row>
    <row r="1268" spans="1:8" ht="14.25">
      <c r="A1268" s="40" t="s">
        <v>1300</v>
      </c>
      <c r="B1268" s="40">
        <v>1</v>
      </c>
      <c r="C1268" s="53" t="s">
        <v>1301</v>
      </c>
      <c r="D1268" s="40" t="s">
        <v>1304</v>
      </c>
      <c r="E1268" s="40">
        <v>11857</v>
      </c>
      <c r="F1268" s="40">
        <v>77</v>
      </c>
      <c r="G1268" s="40">
        <v>9102</v>
      </c>
      <c r="H1268" s="40">
        <v>135</v>
      </c>
    </row>
    <row r="1269" spans="1:8" ht="14.25">
      <c r="A1269" s="40" t="s">
        <v>1300</v>
      </c>
      <c r="B1269" s="40">
        <v>1</v>
      </c>
      <c r="C1269" s="53" t="s">
        <v>1301</v>
      </c>
      <c r="D1269" s="40" t="s">
        <v>1304</v>
      </c>
      <c r="E1269" s="40">
        <v>11985</v>
      </c>
      <c r="F1269" s="40">
        <v>75</v>
      </c>
      <c r="G1269" s="40">
        <v>10279</v>
      </c>
      <c r="H1269" s="40">
        <v>135</v>
      </c>
    </row>
    <row r="1270" spans="1:8" ht="14.25">
      <c r="A1270" s="40" t="s">
        <v>1300</v>
      </c>
      <c r="B1270" s="40">
        <v>1</v>
      </c>
      <c r="C1270" s="53" t="s">
        <v>1301</v>
      </c>
      <c r="D1270" s="40" t="s">
        <v>1304</v>
      </c>
      <c r="E1270" s="40">
        <v>12134</v>
      </c>
      <c r="F1270" s="40">
        <v>76</v>
      </c>
      <c r="G1270" s="40">
        <v>10505</v>
      </c>
      <c r="H1270" s="40">
        <v>184</v>
      </c>
    </row>
    <row r="1271" spans="1:8" ht="14.25">
      <c r="A1271" s="40" t="s">
        <v>1300</v>
      </c>
      <c r="B1271" s="40">
        <v>1</v>
      </c>
      <c r="C1271" s="53" t="s">
        <v>1301</v>
      </c>
      <c r="D1271" s="40" t="s">
        <v>1304</v>
      </c>
      <c r="E1271" s="40">
        <v>12140</v>
      </c>
      <c r="F1271" s="40">
        <v>78</v>
      </c>
      <c r="G1271" s="40">
        <v>9172</v>
      </c>
      <c r="H1271" s="40">
        <v>154</v>
      </c>
    </row>
    <row r="1272" spans="1:8" ht="14.25">
      <c r="A1272" s="40" t="s">
        <v>1300</v>
      </c>
      <c r="B1272" s="40">
        <v>1</v>
      </c>
      <c r="C1272" s="53" t="s">
        <v>1301</v>
      </c>
      <c r="D1272" s="40" t="s">
        <v>1304</v>
      </c>
      <c r="E1272" s="40">
        <v>12265</v>
      </c>
      <c r="F1272" s="40">
        <v>79</v>
      </c>
      <c r="G1272" s="40">
        <v>11147</v>
      </c>
      <c r="H1272" s="40">
        <v>254</v>
      </c>
    </row>
    <row r="1273" spans="1:8" ht="14.25">
      <c r="A1273" s="40" t="s">
        <v>1300</v>
      </c>
      <c r="B1273" s="40">
        <v>1</v>
      </c>
      <c r="C1273" s="53" t="s">
        <v>1301</v>
      </c>
      <c r="D1273" s="40" t="s">
        <v>1304</v>
      </c>
      <c r="E1273" s="40">
        <v>12512</v>
      </c>
      <c r="F1273" s="40">
        <v>79</v>
      </c>
      <c r="G1273" s="40">
        <v>11834</v>
      </c>
      <c r="H1273" s="40">
        <v>277</v>
      </c>
    </row>
    <row r="1274" spans="1:8" ht="14.25">
      <c r="A1274" s="40" t="s">
        <v>1300</v>
      </c>
      <c r="B1274" s="40">
        <v>1</v>
      </c>
      <c r="C1274" s="53" t="s">
        <v>1301</v>
      </c>
      <c r="D1274" s="40" t="s">
        <v>1304</v>
      </c>
      <c r="E1274" s="40">
        <v>12587</v>
      </c>
      <c r="F1274" s="40">
        <v>81</v>
      </c>
      <c r="G1274" s="40">
        <v>10057</v>
      </c>
      <c r="H1274" s="40">
        <v>182</v>
      </c>
    </row>
    <row r="1275" spans="1:8" ht="14.25">
      <c r="A1275" s="40" t="s">
        <v>1300</v>
      </c>
      <c r="B1275" s="40">
        <v>1</v>
      </c>
      <c r="C1275" s="53" t="s">
        <v>1301</v>
      </c>
      <c r="D1275" s="40" t="s">
        <v>1304</v>
      </c>
      <c r="E1275" s="40">
        <v>13134</v>
      </c>
      <c r="F1275" s="40">
        <v>83</v>
      </c>
      <c r="G1275" s="40">
        <v>12173</v>
      </c>
      <c r="H1275" s="40">
        <v>189</v>
      </c>
    </row>
    <row r="1276" spans="1:8" ht="14.25">
      <c r="A1276" s="40" t="s">
        <v>1300</v>
      </c>
      <c r="B1276" s="40">
        <v>1</v>
      </c>
      <c r="C1276" s="53" t="s">
        <v>1301</v>
      </c>
      <c r="D1276" s="40" t="s">
        <v>1304</v>
      </c>
      <c r="E1276" s="40">
        <v>14609</v>
      </c>
      <c r="F1276" s="40">
        <v>93</v>
      </c>
      <c r="G1276" s="40">
        <v>11598</v>
      </c>
      <c r="H1276" s="40">
        <v>190</v>
      </c>
    </row>
    <row r="1277" spans="1:8" ht="14.25">
      <c r="A1277" s="40" t="s">
        <v>1300</v>
      </c>
      <c r="B1277" s="40">
        <v>1</v>
      </c>
      <c r="C1277" s="53" t="s">
        <v>1301</v>
      </c>
      <c r="D1277" s="40" t="s">
        <v>1304</v>
      </c>
      <c r="E1277" s="40">
        <v>14682</v>
      </c>
      <c r="F1277" s="40">
        <v>94</v>
      </c>
      <c r="G1277" s="40">
        <v>10429</v>
      </c>
      <c r="H1277" s="40">
        <v>195</v>
      </c>
    </row>
    <row r="1278" spans="1:8" ht="14.25">
      <c r="A1278" s="40" t="s">
        <v>1300</v>
      </c>
      <c r="B1278" s="40">
        <v>1</v>
      </c>
      <c r="C1278" s="53" t="s">
        <v>1301</v>
      </c>
      <c r="D1278" s="40" t="s">
        <v>1304</v>
      </c>
      <c r="E1278" s="40">
        <v>16190</v>
      </c>
      <c r="F1278" s="40">
        <v>103</v>
      </c>
      <c r="G1278" s="40">
        <v>12693</v>
      </c>
      <c r="H1278" s="40">
        <v>151</v>
      </c>
    </row>
    <row r="1279" spans="1:8" ht="14.25">
      <c r="A1279" s="40" t="s">
        <v>1300</v>
      </c>
      <c r="B1279" s="40">
        <v>1</v>
      </c>
      <c r="C1279" s="53" t="s">
        <v>1301</v>
      </c>
      <c r="D1279" s="40" t="s">
        <v>1304</v>
      </c>
      <c r="E1279" s="40">
        <v>17520</v>
      </c>
      <c r="F1279" s="40">
        <v>112</v>
      </c>
      <c r="G1279" s="40">
        <v>13712</v>
      </c>
      <c r="H1279" s="40">
        <v>198</v>
      </c>
    </row>
    <row r="1280" spans="1:8" ht="14.25">
      <c r="A1280" s="40" t="s">
        <v>1300</v>
      </c>
      <c r="B1280" s="40">
        <v>1</v>
      </c>
      <c r="C1280" s="53" t="s">
        <v>1301</v>
      </c>
      <c r="D1280" s="40" t="s">
        <v>1304</v>
      </c>
      <c r="E1280" s="40">
        <v>19364</v>
      </c>
      <c r="F1280" s="40">
        <v>103</v>
      </c>
      <c r="G1280" s="40">
        <v>14486</v>
      </c>
      <c r="H1280" s="40">
        <v>214</v>
      </c>
    </row>
    <row r="1281" spans="1:8" ht="14.25">
      <c r="A1281" s="40" t="s">
        <v>1300</v>
      </c>
      <c r="B1281" s="40">
        <v>1</v>
      </c>
      <c r="C1281" s="53" t="s">
        <v>1301</v>
      </c>
      <c r="D1281" s="40" t="s">
        <v>1304</v>
      </c>
      <c r="E1281" s="40">
        <v>19514</v>
      </c>
      <c r="F1281" s="40">
        <v>121</v>
      </c>
      <c r="G1281" s="40">
        <v>13556</v>
      </c>
      <c r="H1281" s="40">
        <v>172</v>
      </c>
    </row>
    <row r="1282" spans="1:8" ht="14.25">
      <c r="A1282" s="40" t="s">
        <v>1300</v>
      </c>
      <c r="B1282" s="40">
        <v>1</v>
      </c>
      <c r="C1282" s="53" t="s">
        <v>1301</v>
      </c>
      <c r="D1282" s="40" t="s">
        <v>1304</v>
      </c>
      <c r="E1282" s="40">
        <v>19622</v>
      </c>
      <c r="F1282" s="40">
        <v>118</v>
      </c>
      <c r="G1282" s="40">
        <v>15045</v>
      </c>
      <c r="H1282" s="40">
        <v>146</v>
      </c>
    </row>
    <row r="1283" spans="1:8" ht="14.25">
      <c r="A1283" s="40" t="s">
        <v>1300</v>
      </c>
      <c r="B1283" s="40">
        <v>1</v>
      </c>
      <c r="C1283" s="53" t="s">
        <v>1301</v>
      </c>
      <c r="D1283" s="40" t="s">
        <v>1304</v>
      </c>
      <c r="E1283" s="40">
        <v>19959</v>
      </c>
      <c r="F1283" s="40">
        <v>119</v>
      </c>
      <c r="G1283" s="40">
        <v>15164</v>
      </c>
      <c r="H1283" s="40">
        <v>147</v>
      </c>
    </row>
    <row r="1284" spans="1:8" ht="14.25">
      <c r="A1284" s="40" t="s">
        <v>1300</v>
      </c>
      <c r="B1284" s="40">
        <v>1</v>
      </c>
      <c r="C1284" s="53" t="s">
        <v>1301</v>
      </c>
      <c r="D1284" s="40" t="s">
        <v>1304</v>
      </c>
      <c r="E1284" s="40">
        <v>20116</v>
      </c>
      <c r="F1284" s="40">
        <v>107</v>
      </c>
      <c r="G1284" s="40">
        <v>15188</v>
      </c>
      <c r="H1284" s="40">
        <v>163</v>
      </c>
    </row>
    <row r="1285" spans="1:8" ht="14.25">
      <c r="A1285" s="40" t="s">
        <v>1300</v>
      </c>
      <c r="B1285" s="40">
        <v>1</v>
      </c>
      <c r="C1285" s="53" t="s">
        <v>1301</v>
      </c>
      <c r="D1285" s="40" t="s">
        <v>1304</v>
      </c>
      <c r="E1285" s="40">
        <v>20281</v>
      </c>
      <c r="F1285" s="40">
        <v>122</v>
      </c>
      <c r="G1285" s="40">
        <v>17023</v>
      </c>
      <c r="H1285" s="40">
        <v>166</v>
      </c>
    </row>
    <row r="1286" spans="1:8" ht="14.25">
      <c r="A1286" s="40" t="s">
        <v>1300</v>
      </c>
      <c r="B1286" s="40">
        <v>1</v>
      </c>
      <c r="C1286" s="53" t="s">
        <v>1301</v>
      </c>
      <c r="D1286" s="40" t="s">
        <v>1304</v>
      </c>
      <c r="E1286" s="40">
        <v>21244</v>
      </c>
      <c r="F1286" s="40">
        <v>113</v>
      </c>
      <c r="G1286" s="40">
        <v>18205</v>
      </c>
      <c r="H1286" s="40">
        <v>320</v>
      </c>
    </row>
    <row r="1287" spans="1:8" ht="14.25">
      <c r="A1287" s="40" t="s">
        <v>1300</v>
      </c>
      <c r="B1287" s="40">
        <v>1</v>
      </c>
      <c r="C1287" s="53" t="s">
        <v>1301</v>
      </c>
      <c r="D1287" s="40" t="s">
        <v>1304</v>
      </c>
      <c r="E1287" s="40">
        <v>22372</v>
      </c>
      <c r="F1287" s="40">
        <v>119</v>
      </c>
      <c r="G1287" s="40">
        <v>18366</v>
      </c>
      <c r="H1287" s="40">
        <v>350</v>
      </c>
    </row>
    <row r="1288" spans="1:8" ht="14.25">
      <c r="A1288" s="40" t="s">
        <v>1300</v>
      </c>
      <c r="B1288" s="40">
        <v>1</v>
      </c>
      <c r="C1288" s="53" t="s">
        <v>1301</v>
      </c>
      <c r="D1288" s="40" t="s">
        <v>1304</v>
      </c>
      <c r="E1288" s="40">
        <v>23124</v>
      </c>
      <c r="F1288" s="40">
        <v>123</v>
      </c>
      <c r="G1288" s="40">
        <v>19973</v>
      </c>
      <c r="H1288" s="40">
        <v>373</v>
      </c>
    </row>
    <row r="1289" spans="1:8" ht="14.25">
      <c r="A1289" s="40" t="s">
        <v>1300</v>
      </c>
      <c r="B1289" s="40">
        <v>1</v>
      </c>
      <c r="C1289" s="53" t="s">
        <v>1301</v>
      </c>
      <c r="D1289" s="40" t="s">
        <v>1304</v>
      </c>
      <c r="E1289" s="40">
        <v>23688</v>
      </c>
      <c r="F1289" s="40">
        <v>126</v>
      </c>
      <c r="G1289" s="40">
        <v>16782</v>
      </c>
      <c r="H1289" s="40">
        <v>246</v>
      </c>
    </row>
    <row r="1290" spans="1:8" ht="14.25">
      <c r="A1290" s="40" t="s">
        <v>1300</v>
      </c>
      <c r="B1290" s="40">
        <v>1</v>
      </c>
      <c r="C1290" s="53" t="s">
        <v>1301</v>
      </c>
      <c r="D1290" s="40" t="s">
        <v>1304</v>
      </c>
      <c r="E1290" s="40">
        <v>23777</v>
      </c>
      <c r="F1290" s="40">
        <v>141</v>
      </c>
      <c r="G1290" s="40">
        <v>17888</v>
      </c>
      <c r="H1290" s="40">
        <v>228</v>
      </c>
    </row>
    <row r="1291" spans="1:8" ht="14.25">
      <c r="A1291" s="40" t="s">
        <v>1300</v>
      </c>
      <c r="B1291" s="40">
        <v>1</v>
      </c>
      <c r="C1291" s="53" t="s">
        <v>1301</v>
      </c>
      <c r="D1291" s="40" t="s">
        <v>1304</v>
      </c>
      <c r="E1291" s="40">
        <v>24422</v>
      </c>
      <c r="F1291" s="40">
        <v>145</v>
      </c>
      <c r="G1291" s="40">
        <v>16904</v>
      </c>
      <c r="H1291" s="40">
        <v>255</v>
      </c>
    </row>
    <row r="1292" spans="1:8" ht="14.25">
      <c r="A1292" s="40" t="s">
        <v>1300</v>
      </c>
      <c r="B1292" s="40">
        <v>1</v>
      </c>
      <c r="C1292" s="53" t="s">
        <v>1301</v>
      </c>
      <c r="D1292" s="40" t="s">
        <v>1304</v>
      </c>
      <c r="E1292" s="40">
        <v>24440</v>
      </c>
      <c r="F1292" s="40">
        <v>130</v>
      </c>
      <c r="G1292" s="40">
        <v>18007</v>
      </c>
      <c r="H1292" s="40">
        <v>269</v>
      </c>
    </row>
    <row r="1293" spans="1:8" ht="14.25">
      <c r="A1293" s="40" t="s">
        <v>1300</v>
      </c>
      <c r="B1293" s="40">
        <v>1</v>
      </c>
      <c r="C1293" s="53" t="s">
        <v>1301</v>
      </c>
      <c r="D1293" s="40" t="s">
        <v>1304</v>
      </c>
      <c r="E1293" s="40">
        <v>25568</v>
      </c>
      <c r="F1293" s="40">
        <v>136</v>
      </c>
      <c r="G1293" s="40">
        <v>19137</v>
      </c>
      <c r="H1293" s="40">
        <v>336</v>
      </c>
    </row>
    <row r="1294" spans="1:8" ht="14.25">
      <c r="A1294" s="40" t="s">
        <v>1300</v>
      </c>
      <c r="B1294" s="40">
        <v>1</v>
      </c>
      <c r="C1294" s="53" t="s">
        <v>1301</v>
      </c>
      <c r="D1294" s="40" t="s">
        <v>1304</v>
      </c>
      <c r="E1294" s="40">
        <v>26508</v>
      </c>
      <c r="F1294" s="40">
        <v>142</v>
      </c>
      <c r="G1294" s="40">
        <v>20740</v>
      </c>
      <c r="H1294" s="40">
        <v>353</v>
      </c>
    </row>
    <row r="1295" spans="1:8" ht="14.25">
      <c r="A1295" s="40" t="s">
        <v>1300</v>
      </c>
      <c r="B1295" s="40">
        <v>1</v>
      </c>
      <c r="C1295" s="53" t="s">
        <v>1301</v>
      </c>
      <c r="D1295" s="40" t="s">
        <v>1304</v>
      </c>
      <c r="E1295" s="40">
        <v>27072</v>
      </c>
      <c r="F1295" s="40">
        <v>144</v>
      </c>
      <c r="G1295" s="40">
        <v>23213</v>
      </c>
      <c r="H1295" s="40">
        <v>388</v>
      </c>
    </row>
    <row r="1296" spans="1:8" ht="14.25">
      <c r="A1296" s="40" t="s">
        <v>1300</v>
      </c>
      <c r="B1296" s="40">
        <v>1</v>
      </c>
      <c r="C1296" s="53" t="s">
        <v>1301</v>
      </c>
      <c r="D1296" s="40" t="s">
        <v>1304</v>
      </c>
      <c r="E1296" s="40">
        <v>28012</v>
      </c>
      <c r="F1296" s="40">
        <v>149</v>
      </c>
      <c r="G1296" s="40">
        <v>21493</v>
      </c>
      <c r="H1296" s="40">
        <v>335</v>
      </c>
    </row>
    <row r="1297" spans="1:8" ht="14.25">
      <c r="A1297" s="40" t="s">
        <v>1300</v>
      </c>
      <c r="B1297" s="40">
        <v>1</v>
      </c>
      <c r="C1297" s="53" t="s">
        <v>1301</v>
      </c>
      <c r="D1297" s="40" t="s">
        <v>1304</v>
      </c>
      <c r="E1297" s="40">
        <v>29328</v>
      </c>
      <c r="F1297" s="40">
        <v>156</v>
      </c>
      <c r="G1297" s="40">
        <v>24639</v>
      </c>
      <c r="H1297" s="40">
        <v>386</v>
      </c>
    </row>
    <row r="1298" spans="1:8" ht="14.25">
      <c r="A1298" s="40" t="s">
        <v>1300</v>
      </c>
      <c r="B1298" s="40">
        <v>1</v>
      </c>
      <c r="C1298" s="53" t="s">
        <v>1301</v>
      </c>
      <c r="D1298" s="40" t="s">
        <v>1304</v>
      </c>
      <c r="E1298" s="40">
        <v>33382</v>
      </c>
      <c r="F1298" s="40">
        <v>370</v>
      </c>
      <c r="G1298" s="40">
        <v>61514</v>
      </c>
      <c r="H1298" s="40">
        <v>830</v>
      </c>
    </row>
    <row r="1299" spans="1:8" ht="14.25">
      <c r="A1299" s="40" t="s">
        <v>1300</v>
      </c>
      <c r="B1299" s="40">
        <v>1</v>
      </c>
      <c r="C1299" s="53" t="s">
        <v>1301</v>
      </c>
      <c r="D1299" s="40" t="s">
        <v>1305</v>
      </c>
      <c r="E1299" s="40">
        <v>376</v>
      </c>
      <c r="F1299" s="40">
        <v>1</v>
      </c>
      <c r="G1299" s="40">
        <v>376</v>
      </c>
      <c r="H1299" s="40">
        <v>0</v>
      </c>
    </row>
    <row r="1300" spans="1:8" ht="14.25">
      <c r="A1300" s="40" t="s">
        <v>1300</v>
      </c>
      <c r="B1300" s="40">
        <v>2</v>
      </c>
      <c r="C1300" s="53" t="s">
        <v>1306</v>
      </c>
      <c r="D1300" s="40" t="s">
        <v>1302</v>
      </c>
      <c r="E1300" s="40">
        <v>276</v>
      </c>
      <c r="F1300" s="40">
        <v>4</v>
      </c>
      <c r="G1300" s="40">
        <v>964</v>
      </c>
      <c r="H1300" s="40">
        <v>25</v>
      </c>
    </row>
    <row r="1301" spans="1:8" ht="14.25">
      <c r="A1301" s="40" t="s">
        <v>1300</v>
      </c>
      <c r="B1301" s="40">
        <v>2</v>
      </c>
      <c r="C1301" s="53" t="s">
        <v>1306</v>
      </c>
      <c r="D1301" s="40" t="s">
        <v>1302</v>
      </c>
      <c r="E1301" s="40">
        <v>542</v>
      </c>
      <c r="F1301" s="40">
        <v>4</v>
      </c>
      <c r="G1301" s="40">
        <v>1032</v>
      </c>
      <c r="H1301" s="40">
        <v>8</v>
      </c>
    </row>
    <row r="1302" spans="1:8" ht="14.25">
      <c r="A1302" s="40" t="s">
        <v>1300</v>
      </c>
      <c r="B1302" s="40">
        <v>2</v>
      </c>
      <c r="C1302" s="53" t="s">
        <v>1306</v>
      </c>
      <c r="D1302" s="40" t="s">
        <v>1302</v>
      </c>
      <c r="E1302" s="40">
        <v>552</v>
      </c>
      <c r="F1302" s="40">
        <v>4</v>
      </c>
      <c r="G1302" s="40">
        <v>704</v>
      </c>
      <c r="H1302" s="40">
        <v>5</v>
      </c>
    </row>
    <row r="1303" spans="1:8" ht="14.25">
      <c r="A1303" s="40" t="s">
        <v>1300</v>
      </c>
      <c r="B1303" s="40">
        <v>2</v>
      </c>
      <c r="C1303" s="53" t="s">
        <v>1306</v>
      </c>
      <c r="D1303" s="40" t="s">
        <v>1302</v>
      </c>
      <c r="E1303" s="40">
        <v>818</v>
      </c>
      <c r="F1303" s="40">
        <v>3</v>
      </c>
      <c r="G1303" s="40">
        <v>807</v>
      </c>
      <c r="H1303" s="40">
        <v>10</v>
      </c>
    </row>
    <row r="1304" spans="1:8" ht="14.25">
      <c r="A1304" s="40" t="s">
        <v>1300</v>
      </c>
      <c r="B1304" s="40">
        <v>2</v>
      </c>
      <c r="C1304" s="53" t="s">
        <v>1306</v>
      </c>
      <c r="D1304" s="40" t="s">
        <v>1302</v>
      </c>
      <c r="E1304" s="40">
        <v>828</v>
      </c>
      <c r="F1304" s="40">
        <v>9</v>
      </c>
      <c r="G1304" s="40">
        <v>2297</v>
      </c>
      <c r="H1304" s="40">
        <v>51</v>
      </c>
    </row>
    <row r="1305" spans="1:8" ht="14.25">
      <c r="A1305" s="40" t="s">
        <v>1300</v>
      </c>
      <c r="B1305" s="40">
        <v>2</v>
      </c>
      <c r="C1305" s="53" t="s">
        <v>1306</v>
      </c>
      <c r="D1305" s="40" t="s">
        <v>1302</v>
      </c>
      <c r="E1305" s="40">
        <v>1074</v>
      </c>
      <c r="F1305" s="40">
        <v>4</v>
      </c>
      <c r="G1305" s="40">
        <v>377</v>
      </c>
      <c r="H1305" s="40">
        <v>0</v>
      </c>
    </row>
    <row r="1306" spans="1:8" ht="14.25">
      <c r="A1306" s="40" t="s">
        <v>1300</v>
      </c>
      <c r="B1306" s="40">
        <v>2</v>
      </c>
      <c r="C1306" s="53" t="s">
        <v>1306</v>
      </c>
      <c r="D1306" s="40" t="s">
        <v>1302</v>
      </c>
      <c r="E1306" s="40">
        <v>1084</v>
      </c>
      <c r="F1306" s="40">
        <v>4</v>
      </c>
      <c r="G1306" s="40">
        <v>812</v>
      </c>
      <c r="H1306" s="40">
        <v>18</v>
      </c>
    </row>
    <row r="1307" spans="1:8" ht="14.25">
      <c r="A1307" s="40" t="s">
        <v>1300</v>
      </c>
      <c r="B1307" s="40">
        <v>2</v>
      </c>
      <c r="C1307" s="53" t="s">
        <v>1306</v>
      </c>
      <c r="D1307" s="40" t="s">
        <v>1302</v>
      </c>
      <c r="E1307" s="40">
        <v>1380</v>
      </c>
      <c r="F1307" s="40">
        <v>10</v>
      </c>
      <c r="G1307" s="40">
        <v>2634</v>
      </c>
      <c r="H1307" s="40">
        <v>29</v>
      </c>
    </row>
    <row r="1308" spans="1:8" ht="14.25">
      <c r="A1308" s="40" t="s">
        <v>1300</v>
      </c>
      <c r="B1308" s="40">
        <v>2</v>
      </c>
      <c r="C1308" s="53" t="s">
        <v>1306</v>
      </c>
      <c r="D1308" s="40" t="s">
        <v>1302</v>
      </c>
      <c r="E1308" s="40">
        <v>1912</v>
      </c>
      <c r="F1308" s="40">
        <v>7</v>
      </c>
      <c r="G1308" s="40">
        <v>1185</v>
      </c>
      <c r="H1308" s="40">
        <v>9</v>
      </c>
    </row>
    <row r="1309" spans="1:8" ht="14.25">
      <c r="A1309" s="40" t="s">
        <v>1300</v>
      </c>
      <c r="B1309" s="40">
        <v>2</v>
      </c>
      <c r="C1309" s="53" t="s">
        <v>1306</v>
      </c>
      <c r="D1309" s="40" t="s">
        <v>1302</v>
      </c>
      <c r="E1309" s="40">
        <v>1922</v>
      </c>
      <c r="F1309" s="40">
        <v>7</v>
      </c>
      <c r="G1309" s="40">
        <v>1276</v>
      </c>
      <c r="H1309" s="40">
        <v>9</v>
      </c>
    </row>
    <row r="1310" spans="1:8" ht="14.25">
      <c r="A1310" s="40" t="s">
        <v>1300</v>
      </c>
      <c r="B1310" s="40">
        <v>2</v>
      </c>
      <c r="C1310" s="53" t="s">
        <v>1306</v>
      </c>
      <c r="D1310" s="40" t="s">
        <v>1302</v>
      </c>
      <c r="E1310" s="40">
        <v>1932</v>
      </c>
      <c r="F1310" s="40">
        <v>7</v>
      </c>
      <c r="G1310" s="40">
        <v>1453</v>
      </c>
      <c r="H1310" s="40">
        <v>17</v>
      </c>
    </row>
    <row r="1311" spans="1:8" ht="14.25">
      <c r="A1311" s="40" t="s">
        <v>1300</v>
      </c>
      <c r="B1311" s="40">
        <v>2</v>
      </c>
      <c r="C1311" s="53" t="s">
        <v>1306</v>
      </c>
      <c r="D1311" s="40" t="s">
        <v>1302</v>
      </c>
      <c r="E1311" s="40">
        <v>2474</v>
      </c>
      <c r="F1311" s="40">
        <v>9</v>
      </c>
      <c r="G1311" s="40">
        <v>1969</v>
      </c>
      <c r="H1311" s="40">
        <v>22</v>
      </c>
    </row>
    <row r="1312" spans="1:8" ht="14.25">
      <c r="A1312" s="40" t="s">
        <v>1300</v>
      </c>
      <c r="B1312" s="40">
        <v>2</v>
      </c>
      <c r="C1312" s="53" t="s">
        <v>1306</v>
      </c>
      <c r="D1312" s="40" t="s">
        <v>1302</v>
      </c>
      <c r="E1312" s="40">
        <v>4120</v>
      </c>
      <c r="F1312" s="40">
        <v>15</v>
      </c>
      <c r="G1312" s="40">
        <v>2043</v>
      </c>
      <c r="H1312" s="40">
        <v>14</v>
      </c>
    </row>
    <row r="1313" spans="1:8" ht="14.25">
      <c r="A1313" s="40" t="s">
        <v>1300</v>
      </c>
      <c r="B1313" s="40">
        <v>2</v>
      </c>
      <c r="C1313" s="53" t="s">
        <v>1306</v>
      </c>
      <c r="D1313" s="40" t="s">
        <v>1302</v>
      </c>
      <c r="E1313" s="40">
        <v>7708</v>
      </c>
      <c r="F1313" s="40">
        <v>28</v>
      </c>
      <c r="G1313" s="40">
        <v>6145</v>
      </c>
      <c r="H1313" s="40">
        <v>59</v>
      </c>
    </row>
    <row r="1314" spans="1:8" ht="14.25">
      <c r="A1314" s="40" t="s">
        <v>1300</v>
      </c>
      <c r="B1314" s="40">
        <v>2</v>
      </c>
      <c r="C1314" s="53" t="s">
        <v>1306</v>
      </c>
      <c r="D1314" s="40" t="s">
        <v>1302</v>
      </c>
      <c r="E1314" s="40">
        <v>8496</v>
      </c>
      <c r="F1314" s="40">
        <v>31</v>
      </c>
      <c r="G1314" s="40">
        <v>5558</v>
      </c>
      <c r="H1314" s="40">
        <v>50</v>
      </c>
    </row>
    <row r="1315" spans="1:8" ht="14.25">
      <c r="A1315" s="40" t="s">
        <v>1300</v>
      </c>
      <c r="B1315" s="40">
        <v>2</v>
      </c>
      <c r="C1315" s="53" t="s">
        <v>1306</v>
      </c>
      <c r="D1315" s="40" t="s">
        <v>1302</v>
      </c>
      <c r="E1315" s="40">
        <v>8802</v>
      </c>
      <c r="F1315" s="40">
        <v>32</v>
      </c>
      <c r="G1315" s="40">
        <v>6508</v>
      </c>
      <c r="H1315" s="40">
        <v>80</v>
      </c>
    </row>
    <row r="1316" spans="1:8" ht="14.25">
      <c r="A1316" s="40" t="s">
        <v>1300</v>
      </c>
      <c r="B1316" s="40">
        <v>2</v>
      </c>
      <c r="C1316" s="53" t="s">
        <v>1306</v>
      </c>
      <c r="D1316" s="40" t="s">
        <v>1302</v>
      </c>
      <c r="E1316" s="40">
        <v>9088</v>
      </c>
      <c r="F1316" s="40">
        <v>33</v>
      </c>
      <c r="G1316" s="40">
        <v>8330</v>
      </c>
      <c r="H1316" s="40">
        <v>121</v>
      </c>
    </row>
    <row r="1317" spans="1:8" ht="14.25">
      <c r="A1317" s="40" t="s">
        <v>1300</v>
      </c>
      <c r="B1317" s="40">
        <v>2</v>
      </c>
      <c r="C1317" s="53" t="s">
        <v>1306</v>
      </c>
      <c r="D1317" s="40" t="s">
        <v>1302</v>
      </c>
      <c r="E1317" s="40">
        <v>9098</v>
      </c>
      <c r="F1317" s="40">
        <v>33</v>
      </c>
      <c r="G1317" s="40">
        <v>8850</v>
      </c>
      <c r="H1317" s="40">
        <v>152</v>
      </c>
    </row>
    <row r="1318" spans="1:8" ht="14.25">
      <c r="A1318" s="40" t="s">
        <v>1300</v>
      </c>
      <c r="B1318" s="40">
        <v>2</v>
      </c>
      <c r="C1318" s="53" t="s">
        <v>1306</v>
      </c>
      <c r="D1318" s="40" t="s">
        <v>1302</v>
      </c>
      <c r="E1318" s="40">
        <v>9530</v>
      </c>
      <c r="F1318" s="40">
        <v>35</v>
      </c>
      <c r="G1318" s="40">
        <v>6231</v>
      </c>
      <c r="H1318" s="40">
        <v>62</v>
      </c>
    </row>
    <row r="1319" spans="1:8" ht="14.25">
      <c r="A1319" s="40" t="s">
        <v>1300</v>
      </c>
      <c r="B1319" s="40">
        <v>2</v>
      </c>
      <c r="C1319" s="53" t="s">
        <v>1306</v>
      </c>
      <c r="D1319" s="40" t="s">
        <v>1302</v>
      </c>
      <c r="E1319" s="40">
        <v>9776</v>
      </c>
      <c r="F1319" s="40">
        <v>36</v>
      </c>
      <c r="G1319" s="40">
        <v>7470</v>
      </c>
      <c r="H1319" s="40">
        <v>74</v>
      </c>
    </row>
    <row r="1320" spans="1:8" ht="14.25">
      <c r="A1320" s="40" t="s">
        <v>1300</v>
      </c>
      <c r="B1320" s="40">
        <v>2</v>
      </c>
      <c r="C1320" s="53" t="s">
        <v>1306</v>
      </c>
      <c r="D1320" s="40" t="s">
        <v>1302</v>
      </c>
      <c r="E1320" s="40">
        <v>10534</v>
      </c>
      <c r="F1320" s="40">
        <v>78</v>
      </c>
      <c r="G1320" s="40">
        <v>16100</v>
      </c>
      <c r="H1320" s="40">
        <v>216</v>
      </c>
    </row>
    <row r="1321" spans="1:8" ht="14.25">
      <c r="A1321" s="40" t="s">
        <v>1300</v>
      </c>
      <c r="B1321" s="40">
        <v>2</v>
      </c>
      <c r="C1321" s="53" t="s">
        <v>1306</v>
      </c>
      <c r="D1321" s="40" t="s">
        <v>1302</v>
      </c>
      <c r="E1321" s="40">
        <v>11026</v>
      </c>
      <c r="F1321" s="40">
        <v>41</v>
      </c>
      <c r="G1321" s="40">
        <v>9071</v>
      </c>
      <c r="H1321" s="40">
        <v>91</v>
      </c>
    </row>
    <row r="1322" spans="1:8" ht="14.25">
      <c r="A1322" s="40" t="s">
        <v>1300</v>
      </c>
      <c r="B1322" s="40">
        <v>2</v>
      </c>
      <c r="C1322" s="53" t="s">
        <v>1306</v>
      </c>
      <c r="D1322" s="40" t="s">
        <v>1302</v>
      </c>
      <c r="E1322" s="40">
        <v>11282</v>
      </c>
      <c r="F1322" s="40">
        <v>42</v>
      </c>
      <c r="G1322" s="40">
        <v>8187</v>
      </c>
      <c r="H1322" s="40">
        <v>67</v>
      </c>
    </row>
    <row r="1323" spans="1:8" ht="14.25">
      <c r="A1323" s="40" t="s">
        <v>1300</v>
      </c>
      <c r="B1323" s="40">
        <v>2</v>
      </c>
      <c r="C1323" s="53" t="s">
        <v>1306</v>
      </c>
      <c r="D1323" s="40" t="s">
        <v>1302</v>
      </c>
      <c r="E1323" s="40">
        <v>12696</v>
      </c>
      <c r="F1323" s="40">
        <v>46</v>
      </c>
      <c r="G1323" s="40">
        <v>10958</v>
      </c>
      <c r="H1323" s="40">
        <v>102</v>
      </c>
    </row>
    <row r="1324" spans="1:8" ht="14.25">
      <c r="A1324" s="40" t="s">
        <v>1300</v>
      </c>
      <c r="B1324" s="40">
        <v>2</v>
      </c>
      <c r="C1324" s="53" t="s">
        <v>1306</v>
      </c>
      <c r="D1324" s="40" t="s">
        <v>1302</v>
      </c>
      <c r="E1324" s="40">
        <v>13228</v>
      </c>
      <c r="F1324" s="40">
        <v>48</v>
      </c>
      <c r="G1324" s="40">
        <v>12531</v>
      </c>
      <c r="H1324" s="40">
        <v>156</v>
      </c>
    </row>
    <row r="1325" spans="1:8" ht="14.25">
      <c r="A1325" s="40" t="s">
        <v>1300</v>
      </c>
      <c r="B1325" s="40">
        <v>2</v>
      </c>
      <c r="C1325" s="53" t="s">
        <v>1306</v>
      </c>
      <c r="D1325" s="40" t="s">
        <v>1302</v>
      </c>
      <c r="E1325" s="40">
        <v>14046</v>
      </c>
      <c r="F1325" s="40">
        <v>102</v>
      </c>
      <c r="G1325" s="40">
        <v>23445</v>
      </c>
      <c r="H1325" s="40">
        <v>227</v>
      </c>
    </row>
    <row r="1326" spans="1:8" ht="14.25">
      <c r="A1326" s="40" t="s">
        <v>1300</v>
      </c>
      <c r="B1326" s="40">
        <v>2</v>
      </c>
      <c r="C1326" s="53" t="s">
        <v>1306</v>
      </c>
      <c r="D1326" s="40" t="s">
        <v>1302</v>
      </c>
      <c r="E1326" s="40">
        <v>14608</v>
      </c>
      <c r="F1326" s="40">
        <v>53</v>
      </c>
      <c r="G1326" s="40">
        <v>13291</v>
      </c>
      <c r="H1326" s="40">
        <v>143</v>
      </c>
    </row>
    <row r="1327" spans="1:8" ht="14.25">
      <c r="A1327" s="40" t="s">
        <v>1300</v>
      </c>
      <c r="B1327" s="40">
        <v>2</v>
      </c>
      <c r="C1327" s="53" t="s">
        <v>1306</v>
      </c>
      <c r="D1327" s="40" t="s">
        <v>1302</v>
      </c>
      <c r="E1327" s="40">
        <v>14618</v>
      </c>
      <c r="F1327" s="40">
        <v>53</v>
      </c>
      <c r="G1327" s="40">
        <v>8130</v>
      </c>
      <c r="H1327" s="40">
        <v>41</v>
      </c>
    </row>
    <row r="1328" spans="1:8" ht="14.25">
      <c r="A1328" s="40" t="s">
        <v>1300</v>
      </c>
      <c r="B1328" s="40">
        <v>2</v>
      </c>
      <c r="C1328" s="53" t="s">
        <v>1306</v>
      </c>
      <c r="D1328" s="40" t="s">
        <v>1302</v>
      </c>
      <c r="E1328" s="40">
        <v>15160</v>
      </c>
      <c r="F1328" s="40">
        <v>55</v>
      </c>
      <c r="G1328" s="40">
        <v>12591</v>
      </c>
      <c r="H1328" s="40">
        <v>177</v>
      </c>
    </row>
    <row r="1329" spans="1:8" ht="14.25">
      <c r="A1329" s="40" t="s">
        <v>1300</v>
      </c>
      <c r="B1329" s="40">
        <v>2</v>
      </c>
      <c r="C1329" s="53" t="s">
        <v>1306</v>
      </c>
      <c r="D1329" s="40" t="s">
        <v>1302</v>
      </c>
      <c r="E1329" s="40">
        <v>15346</v>
      </c>
      <c r="F1329" s="40">
        <v>56</v>
      </c>
      <c r="G1329" s="40">
        <v>9783</v>
      </c>
      <c r="H1329" s="40">
        <v>69</v>
      </c>
    </row>
    <row r="1330" spans="1:8" ht="14.25">
      <c r="A1330" s="40" t="s">
        <v>1300</v>
      </c>
      <c r="B1330" s="40">
        <v>2</v>
      </c>
      <c r="C1330" s="53" t="s">
        <v>1306</v>
      </c>
      <c r="D1330" s="40" t="s">
        <v>1302</v>
      </c>
      <c r="E1330" s="40">
        <v>16244</v>
      </c>
      <c r="F1330" s="40">
        <v>59</v>
      </c>
      <c r="G1330" s="40">
        <v>10657</v>
      </c>
      <c r="H1330" s="40">
        <v>116</v>
      </c>
    </row>
    <row r="1331" spans="1:8" ht="14.25">
      <c r="A1331" s="40" t="s">
        <v>1300</v>
      </c>
      <c r="B1331" s="40">
        <v>2</v>
      </c>
      <c r="C1331" s="53" t="s">
        <v>1306</v>
      </c>
      <c r="D1331" s="40" t="s">
        <v>1302</v>
      </c>
      <c r="E1331" s="40">
        <v>16786</v>
      </c>
      <c r="F1331" s="40">
        <v>61</v>
      </c>
      <c r="G1331" s="40">
        <v>11895</v>
      </c>
      <c r="H1331" s="40">
        <v>99</v>
      </c>
    </row>
    <row r="1332" spans="1:8" ht="14.25">
      <c r="A1332" s="40" t="s">
        <v>1300</v>
      </c>
      <c r="B1332" s="40">
        <v>2</v>
      </c>
      <c r="C1332" s="53" t="s">
        <v>1306</v>
      </c>
      <c r="D1332" s="40" t="s">
        <v>1302</v>
      </c>
      <c r="E1332" s="40">
        <v>18422</v>
      </c>
      <c r="F1332" s="40">
        <v>67</v>
      </c>
      <c r="G1332" s="40">
        <v>11903</v>
      </c>
      <c r="H1332" s="40">
        <v>116</v>
      </c>
    </row>
    <row r="1333" spans="1:8" ht="14.25">
      <c r="A1333" s="40" t="s">
        <v>1300</v>
      </c>
      <c r="B1333" s="40">
        <v>2</v>
      </c>
      <c r="C1333" s="53" t="s">
        <v>1306</v>
      </c>
      <c r="D1333" s="40" t="s">
        <v>1302</v>
      </c>
      <c r="E1333" s="40">
        <v>19170</v>
      </c>
      <c r="F1333" s="40">
        <v>70</v>
      </c>
      <c r="G1333" s="40">
        <v>13059</v>
      </c>
      <c r="H1333" s="40">
        <v>69</v>
      </c>
    </row>
    <row r="1334" spans="1:8" ht="14.25">
      <c r="A1334" s="40" t="s">
        <v>1300</v>
      </c>
      <c r="B1334" s="40">
        <v>2</v>
      </c>
      <c r="C1334" s="53" t="s">
        <v>1306</v>
      </c>
      <c r="D1334" s="40" t="s">
        <v>1302</v>
      </c>
      <c r="E1334" s="40">
        <v>22738</v>
      </c>
      <c r="F1334" s="40">
        <v>83</v>
      </c>
      <c r="G1334" s="40">
        <v>9166</v>
      </c>
      <c r="H1334" s="40">
        <v>40</v>
      </c>
    </row>
    <row r="1335" spans="1:8" ht="14.25">
      <c r="A1335" s="40" t="s">
        <v>1300</v>
      </c>
      <c r="B1335" s="40">
        <v>2</v>
      </c>
      <c r="C1335" s="53" t="s">
        <v>1306</v>
      </c>
      <c r="D1335" s="40" t="s">
        <v>1302</v>
      </c>
      <c r="E1335" s="40">
        <v>22768</v>
      </c>
      <c r="F1335" s="40">
        <v>83</v>
      </c>
      <c r="G1335" s="40">
        <v>8106</v>
      </c>
      <c r="H1335" s="40">
        <v>47</v>
      </c>
    </row>
    <row r="1336" spans="1:8" ht="14.25">
      <c r="A1336" s="40" t="s">
        <v>1300</v>
      </c>
      <c r="B1336" s="40">
        <v>2</v>
      </c>
      <c r="C1336" s="53" t="s">
        <v>1306</v>
      </c>
      <c r="D1336" s="40" t="s">
        <v>1303</v>
      </c>
      <c r="E1336" s="40">
        <v>256</v>
      </c>
      <c r="F1336" s="40">
        <v>3</v>
      </c>
      <c r="G1336" s="40">
        <v>484</v>
      </c>
      <c r="H1336" s="40">
        <v>8</v>
      </c>
    </row>
    <row r="1337" spans="1:8" ht="14.25">
      <c r="A1337" s="40" t="s">
        <v>1300</v>
      </c>
      <c r="B1337" s="40">
        <v>2</v>
      </c>
      <c r="C1337" s="53" t="s">
        <v>1306</v>
      </c>
      <c r="D1337" s="40" t="s">
        <v>1303</v>
      </c>
      <c r="E1337" s="40">
        <v>296</v>
      </c>
      <c r="F1337" s="40">
        <v>5</v>
      </c>
      <c r="G1337" s="40">
        <v>1050</v>
      </c>
      <c r="H1337" s="40">
        <v>11</v>
      </c>
    </row>
    <row r="1338" spans="1:8" ht="14.25">
      <c r="A1338" s="40" t="s">
        <v>1300</v>
      </c>
      <c r="B1338" s="40">
        <v>2</v>
      </c>
      <c r="C1338" s="53" t="s">
        <v>1306</v>
      </c>
      <c r="D1338" s="40" t="s">
        <v>1303</v>
      </c>
      <c r="E1338" s="40">
        <v>592</v>
      </c>
      <c r="F1338" s="40">
        <v>6</v>
      </c>
      <c r="G1338" s="40">
        <v>867</v>
      </c>
      <c r="H1338" s="40">
        <v>6</v>
      </c>
    </row>
    <row r="1339" spans="1:8" ht="14.25">
      <c r="A1339" s="40" t="s">
        <v>1300</v>
      </c>
      <c r="B1339" s="40">
        <v>2</v>
      </c>
      <c r="C1339" s="53" t="s">
        <v>1306</v>
      </c>
      <c r="D1339" s="40" t="s">
        <v>1303</v>
      </c>
      <c r="E1339" s="40">
        <v>888</v>
      </c>
      <c r="F1339" s="40">
        <v>15</v>
      </c>
      <c r="G1339" s="40">
        <v>2724</v>
      </c>
      <c r="H1339" s="40">
        <v>34</v>
      </c>
    </row>
    <row r="1340" spans="1:8" ht="14.25">
      <c r="A1340" s="40" t="s">
        <v>1300</v>
      </c>
      <c r="B1340" s="40">
        <v>2</v>
      </c>
      <c r="C1340" s="53" t="s">
        <v>1306</v>
      </c>
      <c r="D1340" s="40" t="s">
        <v>1303</v>
      </c>
      <c r="E1340" s="40">
        <v>1024</v>
      </c>
      <c r="F1340" s="40">
        <v>4</v>
      </c>
      <c r="G1340" s="40">
        <v>555</v>
      </c>
      <c r="H1340" s="40">
        <v>7</v>
      </c>
    </row>
    <row r="1341" spans="1:8" ht="14.25">
      <c r="A1341" s="40" t="s">
        <v>1300</v>
      </c>
      <c r="B1341" s="40">
        <v>2</v>
      </c>
      <c r="C1341" s="53" t="s">
        <v>1306</v>
      </c>
      <c r="D1341" s="40" t="s">
        <v>1303</v>
      </c>
      <c r="E1341" s="40">
        <v>1184</v>
      </c>
      <c r="F1341" s="40">
        <v>4</v>
      </c>
      <c r="G1341" s="40">
        <v>919</v>
      </c>
      <c r="H1341" s="40">
        <v>11</v>
      </c>
    </row>
    <row r="1342" spans="1:8" ht="14.25">
      <c r="A1342" s="40" t="s">
        <v>1300</v>
      </c>
      <c r="B1342" s="40">
        <v>2</v>
      </c>
      <c r="C1342" s="53" t="s">
        <v>1306</v>
      </c>
      <c r="D1342" s="40" t="s">
        <v>1303</v>
      </c>
      <c r="E1342" s="40">
        <v>2072</v>
      </c>
      <c r="F1342" s="40">
        <v>7</v>
      </c>
      <c r="G1342" s="40">
        <v>698</v>
      </c>
      <c r="H1342" s="40">
        <v>7</v>
      </c>
    </row>
    <row r="1343" spans="1:8" ht="14.25">
      <c r="A1343" s="40" t="s">
        <v>1300</v>
      </c>
      <c r="B1343" s="40">
        <v>2</v>
      </c>
      <c r="C1343" s="53" t="s">
        <v>1306</v>
      </c>
      <c r="D1343" s="40" t="s">
        <v>1303</v>
      </c>
      <c r="E1343" s="40">
        <v>2304</v>
      </c>
      <c r="F1343" s="40">
        <v>9</v>
      </c>
      <c r="G1343" s="40">
        <v>1735</v>
      </c>
      <c r="H1343" s="40">
        <v>32</v>
      </c>
    </row>
    <row r="1344" spans="1:8" ht="14.25">
      <c r="A1344" s="40" t="s">
        <v>1300</v>
      </c>
      <c r="B1344" s="40">
        <v>2</v>
      </c>
      <c r="C1344" s="53" t="s">
        <v>1306</v>
      </c>
      <c r="D1344" s="40" t="s">
        <v>1303</v>
      </c>
      <c r="E1344" s="40">
        <v>3328</v>
      </c>
      <c r="F1344" s="40">
        <v>13</v>
      </c>
      <c r="G1344" s="40">
        <v>2152</v>
      </c>
      <c r="H1344" s="40">
        <v>24</v>
      </c>
    </row>
    <row r="1345" spans="1:8" ht="14.25">
      <c r="A1345" s="40" t="s">
        <v>1300</v>
      </c>
      <c r="B1345" s="40">
        <v>2</v>
      </c>
      <c r="C1345" s="53" t="s">
        <v>1306</v>
      </c>
      <c r="D1345" s="40" t="s">
        <v>1303</v>
      </c>
      <c r="E1345" s="40">
        <v>4144</v>
      </c>
      <c r="F1345" s="40">
        <v>14</v>
      </c>
      <c r="G1345" s="40">
        <v>2209</v>
      </c>
      <c r="H1345" s="40">
        <v>29</v>
      </c>
    </row>
    <row r="1346" spans="1:8" ht="14.25">
      <c r="A1346" s="40" t="s">
        <v>1300</v>
      </c>
      <c r="B1346" s="40">
        <v>2</v>
      </c>
      <c r="C1346" s="53" t="s">
        <v>1306</v>
      </c>
      <c r="D1346" s="40" t="s">
        <v>1303</v>
      </c>
      <c r="E1346" s="40">
        <v>4608</v>
      </c>
      <c r="F1346" s="40">
        <v>18</v>
      </c>
      <c r="G1346" s="40">
        <v>4015</v>
      </c>
      <c r="H1346" s="40">
        <v>60</v>
      </c>
    </row>
    <row r="1347" spans="1:8" ht="14.25">
      <c r="A1347" s="40" t="s">
        <v>1300</v>
      </c>
      <c r="B1347" s="40">
        <v>2</v>
      </c>
      <c r="C1347" s="53" t="s">
        <v>1306</v>
      </c>
      <c r="D1347" s="40" t="s">
        <v>1303</v>
      </c>
      <c r="E1347" s="40">
        <v>6216</v>
      </c>
      <c r="F1347" s="40">
        <v>21</v>
      </c>
      <c r="G1347" s="40">
        <v>3607</v>
      </c>
      <c r="H1347" s="40">
        <v>53</v>
      </c>
    </row>
    <row r="1348" spans="1:8" ht="14.25">
      <c r="A1348" s="40" t="s">
        <v>1300</v>
      </c>
      <c r="B1348" s="40">
        <v>2</v>
      </c>
      <c r="C1348" s="53" t="s">
        <v>1306</v>
      </c>
      <c r="D1348" s="40" t="s">
        <v>1303</v>
      </c>
      <c r="E1348" s="40">
        <v>6808</v>
      </c>
      <c r="F1348" s="40">
        <v>23</v>
      </c>
      <c r="G1348" s="40">
        <v>2700</v>
      </c>
      <c r="H1348" s="40">
        <v>29</v>
      </c>
    </row>
    <row r="1349" spans="1:8" ht="14.25">
      <c r="A1349" s="40" t="s">
        <v>1300</v>
      </c>
      <c r="B1349" s="40">
        <v>2</v>
      </c>
      <c r="C1349" s="53" t="s">
        <v>1306</v>
      </c>
      <c r="D1349" s="40" t="s">
        <v>1303</v>
      </c>
      <c r="E1349" s="40">
        <v>7992</v>
      </c>
      <c r="F1349" s="40">
        <v>27</v>
      </c>
      <c r="G1349" s="40">
        <v>6792</v>
      </c>
      <c r="H1349" s="40">
        <v>76</v>
      </c>
    </row>
    <row r="1350" spans="1:8" ht="14.25">
      <c r="A1350" s="40" t="s">
        <v>1300</v>
      </c>
      <c r="B1350" s="40">
        <v>2</v>
      </c>
      <c r="C1350" s="53" t="s">
        <v>1306</v>
      </c>
      <c r="D1350" s="40" t="s">
        <v>1303</v>
      </c>
      <c r="E1350" s="40">
        <v>8584</v>
      </c>
      <c r="F1350" s="40">
        <v>58</v>
      </c>
      <c r="G1350" s="40">
        <v>14175</v>
      </c>
      <c r="H1350" s="40">
        <v>173</v>
      </c>
    </row>
    <row r="1351" spans="1:8" ht="14.25">
      <c r="A1351" s="40" t="s">
        <v>1300</v>
      </c>
      <c r="B1351" s="40">
        <v>2</v>
      </c>
      <c r="C1351" s="53" t="s">
        <v>1306</v>
      </c>
      <c r="D1351" s="40" t="s">
        <v>1303</v>
      </c>
      <c r="E1351" s="40">
        <v>8880</v>
      </c>
      <c r="F1351" s="40">
        <v>120</v>
      </c>
      <c r="G1351" s="40">
        <v>24799</v>
      </c>
      <c r="H1351" s="40">
        <v>171</v>
      </c>
    </row>
    <row r="1352" spans="1:8" ht="14.25">
      <c r="A1352" s="40" t="s">
        <v>1300</v>
      </c>
      <c r="B1352" s="40">
        <v>2</v>
      </c>
      <c r="C1352" s="53" t="s">
        <v>1306</v>
      </c>
      <c r="D1352" s="40" t="s">
        <v>1303</v>
      </c>
      <c r="E1352" s="40">
        <v>8960</v>
      </c>
      <c r="F1352" s="40">
        <v>35</v>
      </c>
      <c r="G1352" s="40">
        <v>6445</v>
      </c>
      <c r="H1352" s="40">
        <v>105</v>
      </c>
    </row>
    <row r="1353" spans="1:8" ht="14.25">
      <c r="A1353" s="40" t="s">
        <v>1300</v>
      </c>
      <c r="B1353" s="40">
        <v>2</v>
      </c>
      <c r="C1353" s="53" t="s">
        <v>1306</v>
      </c>
      <c r="D1353" s="40" t="s">
        <v>1303</v>
      </c>
      <c r="E1353" s="40">
        <v>9176</v>
      </c>
      <c r="F1353" s="40">
        <v>31</v>
      </c>
      <c r="G1353" s="40">
        <v>5621</v>
      </c>
      <c r="H1353" s="40">
        <v>29</v>
      </c>
    </row>
    <row r="1354" spans="1:8" ht="14.25">
      <c r="A1354" s="40" t="s">
        <v>1300</v>
      </c>
      <c r="B1354" s="40">
        <v>2</v>
      </c>
      <c r="C1354" s="53" t="s">
        <v>1306</v>
      </c>
      <c r="D1354" s="40" t="s">
        <v>1303</v>
      </c>
      <c r="E1354" s="40">
        <v>9472</v>
      </c>
      <c r="F1354" s="40">
        <v>64</v>
      </c>
      <c r="G1354" s="40">
        <v>10369</v>
      </c>
      <c r="H1354" s="40">
        <v>89</v>
      </c>
    </row>
    <row r="1355" spans="1:8" ht="14.25">
      <c r="A1355" s="40" t="s">
        <v>1300</v>
      </c>
      <c r="B1355" s="40">
        <v>2</v>
      </c>
      <c r="C1355" s="53" t="s">
        <v>1306</v>
      </c>
      <c r="D1355" s="40" t="s">
        <v>1303</v>
      </c>
      <c r="E1355" s="40">
        <v>10064</v>
      </c>
      <c r="F1355" s="40">
        <v>34</v>
      </c>
      <c r="G1355" s="40">
        <v>4945</v>
      </c>
      <c r="H1355" s="40">
        <v>38</v>
      </c>
    </row>
    <row r="1356" spans="1:8" ht="14.25">
      <c r="A1356" s="40" t="s">
        <v>1300</v>
      </c>
      <c r="B1356" s="40">
        <v>2</v>
      </c>
      <c r="C1356" s="53" t="s">
        <v>1306</v>
      </c>
      <c r="D1356" s="40" t="s">
        <v>1303</v>
      </c>
      <c r="E1356" s="40">
        <v>11008</v>
      </c>
      <c r="F1356" s="40">
        <v>43</v>
      </c>
      <c r="G1356" s="40">
        <v>9404</v>
      </c>
      <c r="H1356" s="40">
        <v>138</v>
      </c>
    </row>
    <row r="1357" spans="1:8" ht="14.25">
      <c r="A1357" s="40" t="s">
        <v>1300</v>
      </c>
      <c r="B1357" s="40">
        <v>2</v>
      </c>
      <c r="C1357" s="53" t="s">
        <v>1306</v>
      </c>
      <c r="D1357" s="40" t="s">
        <v>1303</v>
      </c>
      <c r="E1357" s="40">
        <v>11248</v>
      </c>
      <c r="F1357" s="40">
        <v>38</v>
      </c>
      <c r="G1357" s="40">
        <v>6191</v>
      </c>
      <c r="H1357" s="40">
        <v>84</v>
      </c>
    </row>
    <row r="1358" spans="1:8" ht="14.25">
      <c r="A1358" s="40" t="s">
        <v>1300</v>
      </c>
      <c r="B1358" s="40">
        <v>2</v>
      </c>
      <c r="C1358" s="53" t="s">
        <v>1306</v>
      </c>
      <c r="D1358" s="40" t="s">
        <v>1303</v>
      </c>
      <c r="E1358" s="40">
        <v>12712</v>
      </c>
      <c r="F1358" s="40">
        <v>42</v>
      </c>
      <c r="G1358" s="40">
        <v>7366</v>
      </c>
      <c r="H1358" s="40">
        <v>45</v>
      </c>
    </row>
    <row r="1359" spans="1:8" ht="14.25">
      <c r="A1359" s="40" t="s">
        <v>1300</v>
      </c>
      <c r="B1359" s="40">
        <v>2</v>
      </c>
      <c r="C1359" s="53" t="s">
        <v>1306</v>
      </c>
      <c r="D1359" s="40" t="s">
        <v>1303</v>
      </c>
      <c r="E1359" s="40">
        <v>13008</v>
      </c>
      <c r="F1359" s="40">
        <v>43</v>
      </c>
      <c r="G1359" s="40">
        <v>9488</v>
      </c>
      <c r="H1359" s="40">
        <v>81</v>
      </c>
    </row>
    <row r="1360" spans="1:8" ht="14.25">
      <c r="A1360" s="40" t="s">
        <v>1300</v>
      </c>
      <c r="B1360" s="40">
        <v>2</v>
      </c>
      <c r="C1360" s="53" t="s">
        <v>1306</v>
      </c>
      <c r="D1360" s="40" t="s">
        <v>1303</v>
      </c>
      <c r="E1360" s="40">
        <v>13912</v>
      </c>
      <c r="F1360" s="40">
        <v>94</v>
      </c>
      <c r="G1360" s="40">
        <v>18762</v>
      </c>
      <c r="H1360" s="40">
        <v>141</v>
      </c>
    </row>
    <row r="1361" spans="1:8" ht="14.25">
      <c r="A1361" s="40" t="s">
        <v>1300</v>
      </c>
      <c r="B1361" s="40">
        <v>2</v>
      </c>
      <c r="C1361" s="53" t="s">
        <v>1306</v>
      </c>
      <c r="D1361" s="40" t="s">
        <v>1303</v>
      </c>
      <c r="E1361" s="40">
        <v>15400</v>
      </c>
      <c r="F1361" s="40">
        <v>49</v>
      </c>
      <c r="G1361" s="40">
        <v>9050</v>
      </c>
      <c r="H1361" s="40">
        <v>105</v>
      </c>
    </row>
    <row r="1362" spans="1:8" ht="14.25">
      <c r="A1362" s="40" t="s">
        <v>1300</v>
      </c>
      <c r="B1362" s="40">
        <v>2</v>
      </c>
      <c r="C1362" s="53" t="s">
        <v>1306</v>
      </c>
      <c r="D1362" s="40" t="s">
        <v>1303</v>
      </c>
      <c r="E1362" s="40">
        <v>15688</v>
      </c>
      <c r="F1362" s="40">
        <v>54</v>
      </c>
      <c r="G1362" s="40">
        <v>8573</v>
      </c>
      <c r="H1362" s="40">
        <v>35</v>
      </c>
    </row>
    <row r="1363" spans="1:8" ht="14.25">
      <c r="A1363" s="40" t="s">
        <v>1300</v>
      </c>
      <c r="B1363" s="40">
        <v>2</v>
      </c>
      <c r="C1363" s="53" t="s">
        <v>1306</v>
      </c>
      <c r="D1363" s="40" t="s">
        <v>1303</v>
      </c>
      <c r="E1363" s="40">
        <v>15696</v>
      </c>
      <c r="F1363" s="40">
        <v>50</v>
      </c>
      <c r="G1363" s="40">
        <v>10996</v>
      </c>
      <c r="H1363" s="40">
        <v>140</v>
      </c>
    </row>
    <row r="1364" spans="1:8" ht="14.25">
      <c r="A1364" s="40" t="s">
        <v>1300</v>
      </c>
      <c r="B1364" s="40">
        <v>2</v>
      </c>
      <c r="C1364" s="53" t="s">
        <v>1306</v>
      </c>
      <c r="D1364" s="40" t="s">
        <v>1303</v>
      </c>
      <c r="E1364" s="40">
        <v>16576</v>
      </c>
      <c r="F1364" s="40">
        <v>56</v>
      </c>
      <c r="G1364" s="40">
        <v>6252</v>
      </c>
      <c r="H1364" s="40">
        <v>39</v>
      </c>
    </row>
    <row r="1365" spans="1:8" ht="14.25">
      <c r="A1365" s="40" t="s">
        <v>1300</v>
      </c>
      <c r="B1365" s="40">
        <v>2</v>
      </c>
      <c r="C1365" s="53" t="s">
        <v>1306</v>
      </c>
      <c r="D1365" s="40" t="s">
        <v>1303</v>
      </c>
      <c r="E1365" s="40">
        <v>17168</v>
      </c>
      <c r="F1365" s="40">
        <v>58</v>
      </c>
      <c r="G1365" s="40">
        <v>8254</v>
      </c>
      <c r="H1365" s="40">
        <v>47</v>
      </c>
    </row>
    <row r="1366" spans="1:8" ht="14.25">
      <c r="A1366" s="40" t="s">
        <v>1300</v>
      </c>
      <c r="B1366" s="40">
        <v>2</v>
      </c>
      <c r="C1366" s="53" t="s">
        <v>1306</v>
      </c>
      <c r="D1366" s="40" t="s">
        <v>1303</v>
      </c>
      <c r="E1366" s="40">
        <v>17464</v>
      </c>
      <c r="F1366" s="40">
        <v>59</v>
      </c>
      <c r="G1366" s="40">
        <v>7623</v>
      </c>
      <c r="H1366" s="40">
        <v>50</v>
      </c>
    </row>
    <row r="1367" spans="1:8" ht="14.25">
      <c r="A1367" s="40" t="s">
        <v>1300</v>
      </c>
      <c r="B1367" s="40">
        <v>2</v>
      </c>
      <c r="C1367" s="53" t="s">
        <v>1306</v>
      </c>
      <c r="D1367" s="40" t="s">
        <v>1304</v>
      </c>
      <c r="E1367" s="40">
        <v>149</v>
      </c>
      <c r="F1367" s="40">
        <v>7</v>
      </c>
      <c r="G1367" s="40">
        <v>885</v>
      </c>
      <c r="H1367" s="40">
        <v>21</v>
      </c>
    </row>
    <row r="1368" spans="1:8" ht="14.25">
      <c r="A1368" s="40" t="s">
        <v>1300</v>
      </c>
      <c r="B1368" s="40">
        <v>2</v>
      </c>
      <c r="C1368" s="53" t="s">
        <v>1306</v>
      </c>
      <c r="D1368" s="40" t="s">
        <v>1304</v>
      </c>
      <c r="E1368" s="40">
        <v>162</v>
      </c>
      <c r="F1368" s="40">
        <v>2</v>
      </c>
      <c r="G1368" s="40">
        <v>182</v>
      </c>
      <c r="H1368" s="40">
        <v>4</v>
      </c>
    </row>
    <row r="1369" spans="1:8" ht="14.25">
      <c r="A1369" s="40" t="s">
        <v>1300</v>
      </c>
      <c r="B1369" s="40">
        <v>2</v>
      </c>
      <c r="C1369" s="53" t="s">
        <v>1306</v>
      </c>
      <c r="D1369" s="40" t="s">
        <v>1304</v>
      </c>
      <c r="E1369" s="40">
        <v>164</v>
      </c>
      <c r="F1369" s="40">
        <v>2</v>
      </c>
      <c r="G1369" s="40">
        <v>319</v>
      </c>
      <c r="H1369" s="40">
        <v>3</v>
      </c>
    </row>
    <row r="1370" spans="1:8" ht="14.25">
      <c r="A1370" s="40" t="s">
        <v>1300</v>
      </c>
      <c r="B1370" s="40">
        <v>2</v>
      </c>
      <c r="C1370" s="53" t="s">
        <v>1306</v>
      </c>
      <c r="D1370" s="40" t="s">
        <v>1304</v>
      </c>
      <c r="E1370" s="40">
        <v>188</v>
      </c>
      <c r="F1370" s="40">
        <v>2</v>
      </c>
      <c r="G1370" s="40">
        <v>369</v>
      </c>
      <c r="H1370" s="40">
        <v>4</v>
      </c>
    </row>
    <row r="1371" spans="1:8" ht="14.25">
      <c r="A1371" s="40" t="s">
        <v>1300</v>
      </c>
      <c r="B1371" s="40">
        <v>2</v>
      </c>
      <c r="C1371" s="53" t="s">
        <v>1306</v>
      </c>
      <c r="D1371" s="40" t="s">
        <v>1304</v>
      </c>
      <c r="E1371" s="40">
        <v>298</v>
      </c>
      <c r="F1371" s="40">
        <v>10</v>
      </c>
      <c r="G1371" s="40">
        <v>1265</v>
      </c>
      <c r="H1371" s="40">
        <v>20</v>
      </c>
    </row>
    <row r="1372" spans="1:8" ht="14.25">
      <c r="A1372" s="40" t="s">
        <v>1300</v>
      </c>
      <c r="B1372" s="40">
        <v>2</v>
      </c>
      <c r="C1372" s="53" t="s">
        <v>1306</v>
      </c>
      <c r="D1372" s="40" t="s">
        <v>1304</v>
      </c>
      <c r="E1372" s="40">
        <v>338</v>
      </c>
      <c r="F1372" s="40">
        <v>2</v>
      </c>
      <c r="G1372" s="40">
        <v>334</v>
      </c>
      <c r="H1372" s="40">
        <v>5</v>
      </c>
    </row>
    <row r="1373" spans="1:8" ht="14.25">
      <c r="A1373" s="40" t="s">
        <v>1300</v>
      </c>
      <c r="B1373" s="40">
        <v>2</v>
      </c>
      <c r="C1373" s="53" t="s">
        <v>1306</v>
      </c>
      <c r="D1373" s="40" t="s">
        <v>1304</v>
      </c>
      <c r="E1373" s="40">
        <v>376</v>
      </c>
      <c r="F1373" s="40">
        <v>2</v>
      </c>
      <c r="G1373" s="40">
        <v>228</v>
      </c>
      <c r="H1373" s="40">
        <v>1</v>
      </c>
    </row>
    <row r="1374" spans="1:8" ht="14.25">
      <c r="A1374" s="40" t="s">
        <v>1300</v>
      </c>
      <c r="B1374" s="40">
        <v>2</v>
      </c>
      <c r="C1374" s="53" t="s">
        <v>1306</v>
      </c>
      <c r="D1374" s="40" t="s">
        <v>1304</v>
      </c>
      <c r="E1374" s="40">
        <v>447</v>
      </c>
      <c r="F1374" s="40">
        <v>6</v>
      </c>
      <c r="G1374" s="40">
        <v>470</v>
      </c>
      <c r="H1374" s="40">
        <v>14</v>
      </c>
    </row>
    <row r="1375" spans="1:8" ht="14.25">
      <c r="A1375" s="40" t="s">
        <v>1300</v>
      </c>
      <c r="B1375" s="40">
        <v>2</v>
      </c>
      <c r="C1375" s="53" t="s">
        <v>1306</v>
      </c>
      <c r="D1375" s="40" t="s">
        <v>1304</v>
      </c>
      <c r="E1375" s="40">
        <v>526</v>
      </c>
      <c r="F1375" s="40">
        <v>3</v>
      </c>
      <c r="G1375" s="40">
        <v>382</v>
      </c>
      <c r="H1375" s="40">
        <v>6</v>
      </c>
    </row>
    <row r="1376" spans="1:8" ht="14.25">
      <c r="A1376" s="40" t="s">
        <v>1300</v>
      </c>
      <c r="B1376" s="40">
        <v>2</v>
      </c>
      <c r="C1376" s="53" t="s">
        <v>1306</v>
      </c>
      <c r="D1376" s="40" t="s">
        <v>1304</v>
      </c>
      <c r="E1376" s="40">
        <v>564</v>
      </c>
      <c r="F1376" s="40">
        <v>12</v>
      </c>
      <c r="G1376" s="40">
        <v>1734</v>
      </c>
      <c r="H1376" s="40">
        <v>33</v>
      </c>
    </row>
    <row r="1377" spans="1:8" ht="14.25">
      <c r="A1377" s="40" t="s">
        <v>1300</v>
      </c>
      <c r="B1377" s="40">
        <v>2</v>
      </c>
      <c r="C1377" s="53" t="s">
        <v>1306</v>
      </c>
      <c r="D1377" s="40" t="s">
        <v>1304</v>
      </c>
      <c r="E1377" s="40">
        <v>596</v>
      </c>
      <c r="F1377" s="40">
        <v>8</v>
      </c>
      <c r="G1377" s="40">
        <v>640</v>
      </c>
      <c r="H1377" s="40">
        <v>10</v>
      </c>
    </row>
    <row r="1378" spans="1:8" ht="14.25">
      <c r="A1378" s="40" t="s">
        <v>1300</v>
      </c>
      <c r="B1378" s="40">
        <v>2</v>
      </c>
      <c r="C1378" s="53" t="s">
        <v>1306</v>
      </c>
      <c r="D1378" s="40" t="s">
        <v>1304</v>
      </c>
      <c r="E1378" s="40">
        <v>674</v>
      </c>
      <c r="F1378" s="40">
        <v>4</v>
      </c>
      <c r="G1378" s="40">
        <v>671</v>
      </c>
      <c r="H1378" s="40">
        <v>4</v>
      </c>
    </row>
    <row r="1379" spans="1:8" ht="14.25">
      <c r="A1379" s="40" t="s">
        <v>1300</v>
      </c>
      <c r="B1379" s="40">
        <v>2</v>
      </c>
      <c r="C1379" s="53" t="s">
        <v>1306</v>
      </c>
      <c r="D1379" s="40" t="s">
        <v>1304</v>
      </c>
      <c r="E1379" s="40">
        <v>745</v>
      </c>
      <c r="F1379" s="40">
        <v>5</v>
      </c>
      <c r="G1379" s="40">
        <v>509</v>
      </c>
      <c r="H1379" s="40">
        <v>8</v>
      </c>
    </row>
    <row r="1380" spans="1:8" ht="14.25">
      <c r="A1380" s="40" t="s">
        <v>1300</v>
      </c>
      <c r="B1380" s="40">
        <v>2</v>
      </c>
      <c r="C1380" s="53" t="s">
        <v>1306</v>
      </c>
      <c r="D1380" s="40" t="s">
        <v>1304</v>
      </c>
      <c r="E1380" s="40">
        <v>894</v>
      </c>
      <c r="F1380" s="40">
        <v>6</v>
      </c>
      <c r="G1380" s="40">
        <v>871</v>
      </c>
      <c r="H1380" s="40">
        <v>17</v>
      </c>
    </row>
    <row r="1381" spans="1:8" ht="14.25">
      <c r="A1381" s="40" t="s">
        <v>1300</v>
      </c>
      <c r="B1381" s="40">
        <v>2</v>
      </c>
      <c r="C1381" s="53" t="s">
        <v>1306</v>
      </c>
      <c r="D1381" s="40" t="s">
        <v>1304</v>
      </c>
      <c r="E1381" s="40">
        <v>940</v>
      </c>
      <c r="F1381" s="40">
        <v>10</v>
      </c>
      <c r="G1381" s="40">
        <v>1278</v>
      </c>
      <c r="H1381" s="40">
        <v>3</v>
      </c>
    </row>
    <row r="1382" spans="1:8" ht="14.25">
      <c r="A1382" s="40" t="s">
        <v>1300</v>
      </c>
      <c r="B1382" s="40">
        <v>2</v>
      </c>
      <c r="C1382" s="53" t="s">
        <v>1306</v>
      </c>
      <c r="D1382" s="40" t="s">
        <v>1304</v>
      </c>
      <c r="E1382" s="40">
        <v>1128</v>
      </c>
      <c r="F1382" s="40">
        <v>18</v>
      </c>
      <c r="G1382" s="40">
        <v>2887</v>
      </c>
      <c r="H1382" s="40">
        <v>53</v>
      </c>
    </row>
    <row r="1383" spans="1:8" ht="14.25">
      <c r="A1383" s="40" t="s">
        <v>1300</v>
      </c>
      <c r="B1383" s="40">
        <v>2</v>
      </c>
      <c r="C1383" s="53" t="s">
        <v>1306</v>
      </c>
      <c r="D1383" s="40" t="s">
        <v>1304</v>
      </c>
      <c r="E1383" s="40">
        <v>1192</v>
      </c>
      <c r="F1383" s="40">
        <v>8</v>
      </c>
      <c r="G1383" s="40">
        <v>518</v>
      </c>
      <c r="H1383" s="40">
        <v>6</v>
      </c>
    </row>
    <row r="1384" spans="1:8" ht="14.25">
      <c r="A1384" s="40" t="s">
        <v>1300</v>
      </c>
      <c r="B1384" s="40">
        <v>2</v>
      </c>
      <c r="C1384" s="53" t="s">
        <v>1306</v>
      </c>
      <c r="D1384" s="40" t="s">
        <v>1304</v>
      </c>
      <c r="E1384" s="40">
        <v>1341</v>
      </c>
      <c r="F1384" s="40">
        <v>9</v>
      </c>
      <c r="G1384" s="40">
        <v>806</v>
      </c>
      <c r="H1384" s="40">
        <v>7</v>
      </c>
    </row>
    <row r="1385" spans="1:8" ht="14.25">
      <c r="A1385" s="40" t="s">
        <v>1300</v>
      </c>
      <c r="B1385" s="40">
        <v>2</v>
      </c>
      <c r="C1385" s="53" t="s">
        <v>1306</v>
      </c>
      <c r="D1385" s="40" t="s">
        <v>1304</v>
      </c>
      <c r="E1385" s="40">
        <v>1490</v>
      </c>
      <c r="F1385" s="40">
        <v>10</v>
      </c>
      <c r="G1385" s="40">
        <v>460</v>
      </c>
      <c r="H1385" s="40">
        <v>4</v>
      </c>
    </row>
    <row r="1386" spans="1:8" ht="14.25">
      <c r="A1386" s="40" t="s">
        <v>1300</v>
      </c>
      <c r="B1386" s="40">
        <v>2</v>
      </c>
      <c r="C1386" s="53" t="s">
        <v>1306</v>
      </c>
      <c r="D1386" s="40" t="s">
        <v>1304</v>
      </c>
      <c r="E1386" s="40">
        <v>1639</v>
      </c>
      <c r="F1386" s="40">
        <v>11</v>
      </c>
      <c r="G1386" s="40">
        <v>1568</v>
      </c>
      <c r="H1386" s="40">
        <v>18</v>
      </c>
    </row>
    <row r="1387" spans="1:8" ht="14.25">
      <c r="A1387" s="40" t="s">
        <v>1300</v>
      </c>
      <c r="B1387" s="40">
        <v>2</v>
      </c>
      <c r="C1387" s="53" t="s">
        <v>1306</v>
      </c>
      <c r="D1387" s="40" t="s">
        <v>1304</v>
      </c>
      <c r="E1387" s="40">
        <v>1788</v>
      </c>
      <c r="F1387" s="40">
        <v>60</v>
      </c>
      <c r="G1387" s="40">
        <v>7177</v>
      </c>
      <c r="H1387" s="40">
        <v>118</v>
      </c>
    </row>
    <row r="1388" spans="1:8" ht="14.25">
      <c r="A1388" s="40" t="s">
        <v>1300</v>
      </c>
      <c r="B1388" s="40">
        <v>2</v>
      </c>
      <c r="C1388" s="53" t="s">
        <v>1306</v>
      </c>
      <c r="D1388" s="40" t="s">
        <v>1304</v>
      </c>
      <c r="E1388" s="40">
        <v>1801</v>
      </c>
      <c r="F1388" s="40">
        <v>12</v>
      </c>
      <c r="G1388" s="40">
        <v>923</v>
      </c>
      <c r="H1388" s="40">
        <v>6</v>
      </c>
    </row>
    <row r="1389" spans="1:8" ht="14.25">
      <c r="A1389" s="40" t="s">
        <v>1300</v>
      </c>
      <c r="B1389" s="40">
        <v>2</v>
      </c>
      <c r="C1389" s="53" t="s">
        <v>1306</v>
      </c>
      <c r="D1389" s="40" t="s">
        <v>1304</v>
      </c>
      <c r="E1389" s="40">
        <v>2086</v>
      </c>
      <c r="F1389" s="40">
        <v>14</v>
      </c>
      <c r="G1389" s="40">
        <v>1995</v>
      </c>
      <c r="H1389" s="40">
        <v>21</v>
      </c>
    </row>
    <row r="1390" spans="1:8" ht="14.25">
      <c r="A1390" s="40" t="s">
        <v>1300</v>
      </c>
      <c r="B1390" s="40">
        <v>2</v>
      </c>
      <c r="C1390" s="53" t="s">
        <v>1306</v>
      </c>
      <c r="D1390" s="40" t="s">
        <v>1304</v>
      </c>
      <c r="E1390" s="40">
        <v>2099</v>
      </c>
      <c r="F1390" s="40">
        <v>14</v>
      </c>
      <c r="G1390" s="40">
        <v>2003</v>
      </c>
      <c r="H1390" s="40">
        <v>27</v>
      </c>
    </row>
    <row r="1391" spans="1:8" ht="14.25">
      <c r="A1391" s="40" t="s">
        <v>1300</v>
      </c>
      <c r="B1391" s="40">
        <v>2</v>
      </c>
      <c r="C1391" s="53" t="s">
        <v>1306</v>
      </c>
      <c r="D1391" s="40" t="s">
        <v>1304</v>
      </c>
      <c r="E1391" s="40">
        <v>2112</v>
      </c>
      <c r="F1391" s="40">
        <v>14</v>
      </c>
      <c r="G1391" s="40">
        <v>1150</v>
      </c>
      <c r="H1391" s="40">
        <v>19</v>
      </c>
    </row>
    <row r="1392" spans="1:8" ht="14.25">
      <c r="A1392" s="40" t="s">
        <v>1300</v>
      </c>
      <c r="B1392" s="40">
        <v>2</v>
      </c>
      <c r="C1392" s="53" t="s">
        <v>1306</v>
      </c>
      <c r="D1392" s="40" t="s">
        <v>1304</v>
      </c>
      <c r="E1392" s="40">
        <v>2559</v>
      </c>
      <c r="F1392" s="40">
        <v>17</v>
      </c>
      <c r="G1392" s="40">
        <v>2459</v>
      </c>
      <c r="H1392" s="40">
        <v>57</v>
      </c>
    </row>
    <row r="1393" spans="1:8" ht="14.25">
      <c r="A1393" s="40" t="s">
        <v>1300</v>
      </c>
      <c r="B1393" s="40">
        <v>2</v>
      </c>
      <c r="C1393" s="53" t="s">
        <v>1306</v>
      </c>
      <c r="D1393" s="40" t="s">
        <v>1304</v>
      </c>
      <c r="E1393" s="40">
        <v>3384</v>
      </c>
      <c r="F1393" s="40">
        <v>18</v>
      </c>
      <c r="G1393" s="40">
        <v>2300</v>
      </c>
      <c r="H1393" s="40">
        <v>30</v>
      </c>
    </row>
    <row r="1394" spans="1:8" ht="14.25">
      <c r="A1394" s="40" t="s">
        <v>1300</v>
      </c>
      <c r="B1394" s="40">
        <v>2</v>
      </c>
      <c r="C1394" s="53" t="s">
        <v>1306</v>
      </c>
      <c r="D1394" s="40" t="s">
        <v>1304</v>
      </c>
      <c r="E1394" s="40">
        <v>3760</v>
      </c>
      <c r="F1394" s="40">
        <v>20</v>
      </c>
      <c r="G1394" s="40">
        <v>3231</v>
      </c>
      <c r="H1394" s="40">
        <v>42</v>
      </c>
    </row>
    <row r="1395" spans="1:8" ht="14.25">
      <c r="A1395" s="40" t="s">
        <v>1300</v>
      </c>
      <c r="B1395" s="40">
        <v>2</v>
      </c>
      <c r="C1395" s="53" t="s">
        <v>1306</v>
      </c>
      <c r="D1395" s="40" t="s">
        <v>1304</v>
      </c>
      <c r="E1395" s="40">
        <v>3948</v>
      </c>
      <c r="F1395" s="40">
        <v>21</v>
      </c>
      <c r="G1395" s="40">
        <v>3611</v>
      </c>
      <c r="H1395" s="40">
        <v>53</v>
      </c>
    </row>
    <row r="1396" spans="1:8" ht="14.25">
      <c r="A1396" s="40" t="s">
        <v>1300</v>
      </c>
      <c r="B1396" s="40">
        <v>2</v>
      </c>
      <c r="C1396" s="53" t="s">
        <v>1306</v>
      </c>
      <c r="D1396" s="40" t="s">
        <v>1304</v>
      </c>
      <c r="E1396" s="40">
        <v>4324</v>
      </c>
      <c r="F1396" s="40">
        <v>46</v>
      </c>
      <c r="G1396" s="40">
        <v>6356</v>
      </c>
      <c r="H1396" s="40">
        <v>85</v>
      </c>
    </row>
    <row r="1397" spans="1:8" ht="14.25">
      <c r="A1397" s="40" t="s">
        <v>1300</v>
      </c>
      <c r="B1397" s="40">
        <v>2</v>
      </c>
      <c r="C1397" s="53" t="s">
        <v>1306</v>
      </c>
      <c r="D1397" s="40" t="s">
        <v>1304</v>
      </c>
      <c r="E1397" s="40">
        <v>4512</v>
      </c>
      <c r="F1397" s="40">
        <v>24</v>
      </c>
      <c r="G1397" s="40">
        <v>3678</v>
      </c>
      <c r="H1397" s="40">
        <v>30</v>
      </c>
    </row>
    <row r="1398" spans="1:8" ht="14.25">
      <c r="A1398" s="40" t="s">
        <v>1300</v>
      </c>
      <c r="B1398" s="40">
        <v>2</v>
      </c>
      <c r="C1398" s="53" t="s">
        <v>1306</v>
      </c>
      <c r="D1398" s="40" t="s">
        <v>1304</v>
      </c>
      <c r="E1398" s="40">
        <v>5452</v>
      </c>
      <c r="F1398" s="40">
        <v>29</v>
      </c>
      <c r="G1398" s="40">
        <v>4394</v>
      </c>
      <c r="H1398" s="40">
        <v>78</v>
      </c>
    </row>
    <row r="1399" spans="1:8" ht="14.25">
      <c r="A1399" s="40" t="s">
        <v>1300</v>
      </c>
      <c r="B1399" s="40">
        <v>2</v>
      </c>
      <c r="C1399" s="53" t="s">
        <v>1306</v>
      </c>
      <c r="D1399" s="40" t="s">
        <v>1304</v>
      </c>
      <c r="E1399" s="40">
        <v>6016</v>
      </c>
      <c r="F1399" s="40">
        <v>32</v>
      </c>
      <c r="G1399" s="40">
        <v>3950</v>
      </c>
      <c r="H1399" s="40">
        <v>47</v>
      </c>
    </row>
    <row r="1400" spans="1:8" ht="14.25">
      <c r="A1400" s="40" t="s">
        <v>1300</v>
      </c>
      <c r="B1400" s="40">
        <v>2</v>
      </c>
      <c r="C1400" s="53" t="s">
        <v>1306</v>
      </c>
      <c r="D1400" s="40" t="s">
        <v>1304</v>
      </c>
      <c r="E1400" s="40">
        <v>10716</v>
      </c>
      <c r="F1400" s="40">
        <v>57</v>
      </c>
      <c r="G1400" s="40">
        <v>9573</v>
      </c>
      <c r="H1400" s="40">
        <v>202</v>
      </c>
    </row>
    <row r="1401" spans="1:8" ht="14.25">
      <c r="A1401" s="40" t="s">
        <v>1300</v>
      </c>
      <c r="B1401" s="40">
        <v>2</v>
      </c>
      <c r="C1401" s="53" t="s">
        <v>1306</v>
      </c>
      <c r="D1401" s="40" t="s">
        <v>1304</v>
      </c>
      <c r="E1401" s="40">
        <v>11468</v>
      </c>
      <c r="F1401" s="40">
        <v>61</v>
      </c>
      <c r="G1401" s="40">
        <v>6920</v>
      </c>
      <c r="H1401" s="40">
        <v>114</v>
      </c>
    </row>
    <row r="1402" spans="1:8" ht="14.25">
      <c r="A1402" s="40" t="s">
        <v>1300</v>
      </c>
      <c r="B1402" s="40">
        <v>2</v>
      </c>
      <c r="C1402" s="53" t="s">
        <v>1306</v>
      </c>
      <c r="D1402" s="40" t="s">
        <v>1304</v>
      </c>
      <c r="E1402" s="40">
        <v>12220</v>
      </c>
      <c r="F1402" s="40">
        <v>65</v>
      </c>
      <c r="G1402" s="40">
        <v>10361</v>
      </c>
      <c r="H1402" s="40">
        <v>172</v>
      </c>
    </row>
    <row r="1403" spans="1:8" ht="14.25">
      <c r="A1403" s="40" t="s">
        <v>1300</v>
      </c>
      <c r="B1403" s="40">
        <v>2</v>
      </c>
      <c r="C1403" s="53" t="s">
        <v>1306</v>
      </c>
      <c r="D1403" s="40" t="s">
        <v>1304</v>
      </c>
      <c r="E1403" s="40">
        <v>13160</v>
      </c>
      <c r="F1403" s="40">
        <v>140</v>
      </c>
      <c r="G1403" s="40">
        <v>20873</v>
      </c>
      <c r="H1403" s="40">
        <v>288</v>
      </c>
    </row>
    <row r="1404" spans="1:8" ht="14.25">
      <c r="A1404" s="40" t="s">
        <v>1300</v>
      </c>
      <c r="B1404" s="40">
        <v>2</v>
      </c>
      <c r="C1404" s="53" t="s">
        <v>1306</v>
      </c>
      <c r="D1404" s="40" t="s">
        <v>1304</v>
      </c>
      <c r="E1404" s="40">
        <v>14100</v>
      </c>
      <c r="F1404" s="40">
        <v>151</v>
      </c>
      <c r="G1404" s="40">
        <v>13825</v>
      </c>
      <c r="H1404" s="40">
        <v>101</v>
      </c>
    </row>
    <row r="1405" spans="1:8" ht="14.25">
      <c r="A1405" s="40" t="s">
        <v>1300</v>
      </c>
      <c r="B1405" s="40">
        <v>2</v>
      </c>
      <c r="C1405" s="53" t="s">
        <v>1306</v>
      </c>
      <c r="D1405" s="40" t="s">
        <v>1304</v>
      </c>
      <c r="E1405" s="40">
        <v>14664</v>
      </c>
      <c r="F1405" s="40">
        <v>78</v>
      </c>
      <c r="G1405" s="40">
        <v>13604</v>
      </c>
      <c r="H1405" s="40">
        <v>262</v>
      </c>
    </row>
    <row r="1406" spans="1:8" ht="14.25">
      <c r="A1406" s="40" t="s">
        <v>1300</v>
      </c>
      <c r="B1406" s="40">
        <v>2</v>
      </c>
      <c r="C1406" s="53" t="s">
        <v>1306</v>
      </c>
      <c r="D1406" s="40" t="s">
        <v>1304</v>
      </c>
      <c r="E1406" s="40">
        <v>15980</v>
      </c>
      <c r="F1406" s="40">
        <v>85</v>
      </c>
      <c r="G1406" s="40">
        <v>12666</v>
      </c>
      <c r="H1406" s="40">
        <v>180</v>
      </c>
    </row>
    <row r="1407" spans="1:8" ht="14.25">
      <c r="A1407" s="40" t="s">
        <v>1300</v>
      </c>
      <c r="B1407" s="40">
        <v>2</v>
      </c>
      <c r="C1407" s="53" t="s">
        <v>1306</v>
      </c>
      <c r="D1407" s="40" t="s">
        <v>1304</v>
      </c>
      <c r="E1407" s="40">
        <v>16356</v>
      </c>
      <c r="F1407" s="40">
        <v>87</v>
      </c>
      <c r="G1407" s="40">
        <v>10571</v>
      </c>
      <c r="H1407" s="40">
        <v>172</v>
      </c>
    </row>
    <row r="1408" spans="1:8" ht="14.25">
      <c r="A1408" s="40" t="s">
        <v>1300</v>
      </c>
      <c r="B1408" s="40">
        <v>2</v>
      </c>
      <c r="C1408" s="53" t="s">
        <v>1306</v>
      </c>
      <c r="D1408" s="40" t="s">
        <v>1304</v>
      </c>
      <c r="E1408" s="40">
        <v>16544</v>
      </c>
      <c r="F1408" s="40">
        <v>88</v>
      </c>
      <c r="G1408" s="40">
        <v>10915</v>
      </c>
      <c r="H1408" s="40">
        <v>114</v>
      </c>
    </row>
    <row r="1409" spans="1:8" ht="14.25">
      <c r="A1409" s="40" t="s">
        <v>1300</v>
      </c>
      <c r="B1409" s="40">
        <v>2</v>
      </c>
      <c r="C1409" s="53" t="s">
        <v>1306</v>
      </c>
      <c r="D1409" s="40" t="s">
        <v>1304</v>
      </c>
      <c r="E1409" s="40">
        <v>16732</v>
      </c>
      <c r="F1409" s="40">
        <v>89</v>
      </c>
      <c r="G1409" s="40">
        <v>10114</v>
      </c>
      <c r="H1409" s="40">
        <v>125</v>
      </c>
    </row>
    <row r="1410" spans="1:8" ht="14.25">
      <c r="A1410" s="40" t="s">
        <v>1300</v>
      </c>
      <c r="B1410" s="40">
        <v>2</v>
      </c>
      <c r="C1410" s="53" t="s">
        <v>1306</v>
      </c>
      <c r="D1410" s="40" t="s">
        <v>1304</v>
      </c>
      <c r="E1410" s="40">
        <v>17296</v>
      </c>
      <c r="F1410" s="40">
        <v>185</v>
      </c>
      <c r="G1410" s="40">
        <v>25043</v>
      </c>
      <c r="H1410" s="40">
        <v>245</v>
      </c>
    </row>
    <row r="1411" spans="1:8" ht="14.25">
      <c r="A1411" s="40" t="s">
        <v>1300</v>
      </c>
      <c r="B1411" s="40">
        <v>2</v>
      </c>
      <c r="C1411" s="53" t="s">
        <v>1306</v>
      </c>
      <c r="D1411" s="40" t="s">
        <v>1304</v>
      </c>
      <c r="E1411" s="40">
        <v>17672</v>
      </c>
      <c r="F1411" s="40">
        <v>94</v>
      </c>
      <c r="G1411" s="40">
        <v>16172</v>
      </c>
      <c r="H1411" s="40">
        <v>249</v>
      </c>
    </row>
    <row r="1412" spans="1:8" ht="14.25">
      <c r="A1412" s="40" t="s">
        <v>1300</v>
      </c>
      <c r="B1412" s="40">
        <v>2</v>
      </c>
      <c r="C1412" s="53" t="s">
        <v>1306</v>
      </c>
      <c r="D1412" s="40" t="s">
        <v>1304</v>
      </c>
      <c r="E1412" s="40">
        <v>19588</v>
      </c>
      <c r="F1412" s="40">
        <v>107</v>
      </c>
      <c r="G1412" s="40">
        <v>16612</v>
      </c>
      <c r="H1412" s="40">
        <v>154</v>
      </c>
    </row>
    <row r="1413" spans="1:8" ht="14.25">
      <c r="A1413" s="40" t="s">
        <v>1300</v>
      </c>
      <c r="B1413" s="40">
        <v>2</v>
      </c>
      <c r="C1413" s="53" t="s">
        <v>1306</v>
      </c>
      <c r="D1413" s="40" t="s">
        <v>1304</v>
      </c>
      <c r="E1413" s="40">
        <v>19739</v>
      </c>
      <c r="F1413" s="40">
        <v>108</v>
      </c>
      <c r="G1413" s="40">
        <v>15163</v>
      </c>
      <c r="H1413" s="40">
        <v>148</v>
      </c>
    </row>
    <row r="1414" spans="1:8" ht="14.25">
      <c r="A1414" s="40" t="s">
        <v>1300</v>
      </c>
      <c r="B1414" s="40">
        <v>2</v>
      </c>
      <c r="C1414" s="53" t="s">
        <v>1306</v>
      </c>
      <c r="D1414" s="40" t="s">
        <v>1304</v>
      </c>
      <c r="E1414" s="40">
        <v>20109</v>
      </c>
      <c r="F1414" s="40">
        <v>216</v>
      </c>
      <c r="G1414" s="40">
        <v>38116</v>
      </c>
      <c r="H1414" s="40">
        <v>486</v>
      </c>
    </row>
    <row r="1415" spans="1:8" ht="14.25">
      <c r="A1415" s="40" t="s">
        <v>1300</v>
      </c>
      <c r="B1415" s="40">
        <v>2</v>
      </c>
      <c r="C1415" s="53" t="s">
        <v>1306</v>
      </c>
      <c r="D1415" s="40" t="s">
        <v>1304</v>
      </c>
      <c r="E1415" s="40">
        <v>20304</v>
      </c>
      <c r="F1415" s="40">
        <v>108</v>
      </c>
      <c r="G1415" s="40">
        <v>18796</v>
      </c>
      <c r="H1415" s="40">
        <v>277</v>
      </c>
    </row>
    <row r="1416" spans="1:8" ht="14.25">
      <c r="A1416" s="40" t="s">
        <v>1300</v>
      </c>
      <c r="B1416" s="40">
        <v>2</v>
      </c>
      <c r="C1416" s="53" t="s">
        <v>1306</v>
      </c>
      <c r="D1416" s="40" t="s">
        <v>1304</v>
      </c>
      <c r="E1416" s="40">
        <v>22234</v>
      </c>
      <c r="F1416" s="40">
        <v>122</v>
      </c>
      <c r="G1416" s="40">
        <v>17789</v>
      </c>
      <c r="H1416" s="40">
        <v>188</v>
      </c>
    </row>
    <row r="1417" spans="1:8" ht="14.25">
      <c r="A1417" s="40" t="s">
        <v>1300</v>
      </c>
      <c r="B1417" s="40">
        <v>2</v>
      </c>
      <c r="C1417" s="53" t="s">
        <v>1306</v>
      </c>
      <c r="D1417" s="40" t="s">
        <v>1304</v>
      </c>
      <c r="E1417" s="40">
        <v>22467</v>
      </c>
      <c r="F1417" s="40">
        <v>123</v>
      </c>
      <c r="G1417" s="40">
        <v>19800</v>
      </c>
      <c r="H1417" s="40">
        <v>287</v>
      </c>
    </row>
    <row r="1418" spans="1:8" ht="14.25">
      <c r="A1418" s="40" t="s">
        <v>1300</v>
      </c>
      <c r="B1418" s="40">
        <v>2</v>
      </c>
      <c r="C1418" s="53" t="s">
        <v>1306</v>
      </c>
      <c r="D1418" s="40" t="s">
        <v>1304</v>
      </c>
      <c r="E1418" s="40">
        <v>22500</v>
      </c>
      <c r="F1418" s="40">
        <v>123</v>
      </c>
      <c r="G1418" s="40">
        <v>19088</v>
      </c>
      <c r="H1418" s="40">
        <v>186</v>
      </c>
    </row>
    <row r="1419" spans="1:8" ht="14.25">
      <c r="A1419" s="40" t="s">
        <v>1300</v>
      </c>
      <c r="B1419" s="40">
        <v>2</v>
      </c>
      <c r="C1419" s="53" t="s">
        <v>1306</v>
      </c>
      <c r="D1419" s="40" t="s">
        <v>1304</v>
      </c>
      <c r="E1419" s="40">
        <v>22630</v>
      </c>
      <c r="F1419" s="40">
        <v>124</v>
      </c>
      <c r="G1419" s="40">
        <v>17495</v>
      </c>
      <c r="H1419" s="40">
        <v>249</v>
      </c>
    </row>
    <row r="1420" spans="1:8" ht="14.25">
      <c r="A1420" s="40" t="s">
        <v>1300</v>
      </c>
      <c r="B1420" s="40">
        <v>2</v>
      </c>
      <c r="C1420" s="53" t="s">
        <v>1306</v>
      </c>
      <c r="D1420" s="40" t="s">
        <v>1307</v>
      </c>
      <c r="E1420" s="40">
        <v>384</v>
      </c>
      <c r="F1420" s="40">
        <v>2</v>
      </c>
      <c r="G1420" s="40">
        <v>766</v>
      </c>
      <c r="H1420" s="40">
        <v>33</v>
      </c>
    </row>
    <row r="1421" spans="1:8" ht="14.25">
      <c r="A1421" s="40" t="s">
        <v>1300</v>
      </c>
      <c r="B1421" s="40">
        <v>4</v>
      </c>
      <c r="C1421" s="53" t="s">
        <v>1308</v>
      </c>
      <c r="D1421" s="40" t="s">
        <v>1302</v>
      </c>
      <c r="E1421" s="40">
        <v>266</v>
      </c>
      <c r="F1421" s="40">
        <v>1</v>
      </c>
      <c r="G1421" s="40">
        <v>240</v>
      </c>
      <c r="H1421" s="40">
        <v>0</v>
      </c>
    </row>
    <row r="1422" spans="1:8" ht="14.25">
      <c r="A1422" s="40" t="s">
        <v>1300</v>
      </c>
      <c r="B1422" s="40">
        <v>4</v>
      </c>
      <c r="C1422" s="53" t="s">
        <v>1308</v>
      </c>
      <c r="D1422" s="40" t="s">
        <v>1302</v>
      </c>
      <c r="E1422" s="40">
        <v>276</v>
      </c>
      <c r="F1422" s="40">
        <v>3</v>
      </c>
      <c r="G1422" s="40">
        <v>372</v>
      </c>
      <c r="H1422" s="40">
        <v>6</v>
      </c>
    </row>
    <row r="1423" spans="1:8" ht="14.25">
      <c r="A1423" s="40" t="s">
        <v>1300</v>
      </c>
      <c r="B1423" s="40">
        <v>4</v>
      </c>
      <c r="C1423" s="53" t="s">
        <v>1308</v>
      </c>
      <c r="D1423" s="40" t="s">
        <v>1302</v>
      </c>
      <c r="E1423" s="40">
        <v>542</v>
      </c>
      <c r="F1423" s="40">
        <v>2</v>
      </c>
      <c r="G1423" s="40">
        <v>441</v>
      </c>
      <c r="H1423" s="40">
        <v>11</v>
      </c>
    </row>
    <row r="1424" spans="1:8" ht="14.25">
      <c r="A1424" s="40" t="s">
        <v>1300</v>
      </c>
      <c r="B1424" s="40">
        <v>4</v>
      </c>
      <c r="C1424" s="53" t="s">
        <v>1308</v>
      </c>
      <c r="D1424" s="40" t="s">
        <v>1302</v>
      </c>
      <c r="E1424" s="40">
        <v>552</v>
      </c>
      <c r="F1424" s="40">
        <v>4</v>
      </c>
      <c r="G1424" s="40">
        <v>884</v>
      </c>
      <c r="H1424" s="40">
        <v>11</v>
      </c>
    </row>
    <row r="1425" spans="1:8" ht="14.25">
      <c r="A1425" s="40" t="s">
        <v>1300</v>
      </c>
      <c r="B1425" s="40">
        <v>4</v>
      </c>
      <c r="C1425" s="53" t="s">
        <v>1308</v>
      </c>
      <c r="D1425" s="40" t="s">
        <v>1302</v>
      </c>
      <c r="E1425" s="40">
        <v>808</v>
      </c>
      <c r="F1425" s="40">
        <v>6</v>
      </c>
      <c r="G1425" s="40">
        <v>1412</v>
      </c>
      <c r="H1425" s="40">
        <v>12</v>
      </c>
    </row>
    <row r="1426" spans="1:8" ht="14.25">
      <c r="A1426" s="40" t="s">
        <v>1300</v>
      </c>
      <c r="B1426" s="40">
        <v>4</v>
      </c>
      <c r="C1426" s="53" t="s">
        <v>1308</v>
      </c>
      <c r="D1426" s="40" t="s">
        <v>1302</v>
      </c>
      <c r="E1426" s="40">
        <v>1064</v>
      </c>
      <c r="F1426" s="40">
        <v>4</v>
      </c>
      <c r="G1426" s="40">
        <v>712</v>
      </c>
      <c r="H1426" s="40">
        <v>14</v>
      </c>
    </row>
    <row r="1427" spans="1:8" ht="14.25">
      <c r="A1427" s="40" t="s">
        <v>1300</v>
      </c>
      <c r="B1427" s="40">
        <v>4</v>
      </c>
      <c r="C1427" s="53" t="s">
        <v>1308</v>
      </c>
      <c r="D1427" s="40" t="s">
        <v>1302</v>
      </c>
      <c r="E1427" s="40">
        <v>1084</v>
      </c>
      <c r="F1427" s="40">
        <v>4</v>
      </c>
      <c r="G1427" s="40">
        <v>804</v>
      </c>
      <c r="H1427" s="40">
        <v>12</v>
      </c>
    </row>
    <row r="1428" spans="1:8" ht="14.25">
      <c r="A1428" s="40" t="s">
        <v>1300</v>
      </c>
      <c r="B1428" s="40">
        <v>4</v>
      </c>
      <c r="C1428" s="53" t="s">
        <v>1308</v>
      </c>
      <c r="D1428" s="40" t="s">
        <v>1302</v>
      </c>
      <c r="E1428" s="40">
        <v>1104</v>
      </c>
      <c r="F1428" s="40">
        <v>4</v>
      </c>
      <c r="G1428" s="40">
        <v>486</v>
      </c>
      <c r="H1428" s="40">
        <v>4</v>
      </c>
    </row>
    <row r="1429" spans="1:8" ht="14.25">
      <c r="A1429" s="40" t="s">
        <v>1300</v>
      </c>
      <c r="B1429" s="40">
        <v>4</v>
      </c>
      <c r="C1429" s="53" t="s">
        <v>1308</v>
      </c>
      <c r="D1429" s="40" t="s">
        <v>1302</v>
      </c>
      <c r="E1429" s="40">
        <v>2434</v>
      </c>
      <c r="F1429" s="40">
        <v>18</v>
      </c>
      <c r="G1429" s="40">
        <v>3594</v>
      </c>
      <c r="H1429" s="40">
        <v>28</v>
      </c>
    </row>
    <row r="1430" spans="1:8" ht="14.25">
      <c r="A1430" s="40" t="s">
        <v>1300</v>
      </c>
      <c r="B1430" s="40">
        <v>4</v>
      </c>
      <c r="C1430" s="53" t="s">
        <v>1308</v>
      </c>
      <c r="D1430" s="40" t="s">
        <v>1302</v>
      </c>
      <c r="E1430" s="40">
        <v>6870</v>
      </c>
      <c r="F1430" s="40">
        <v>25</v>
      </c>
      <c r="G1430" s="40">
        <v>4004</v>
      </c>
      <c r="H1430" s="40">
        <v>74</v>
      </c>
    </row>
    <row r="1431" spans="1:8" ht="14.25">
      <c r="A1431" s="40" t="s">
        <v>1300</v>
      </c>
      <c r="B1431" s="40">
        <v>4</v>
      </c>
      <c r="C1431" s="53" t="s">
        <v>1308</v>
      </c>
      <c r="D1431" s="40" t="s">
        <v>1302</v>
      </c>
      <c r="E1431" s="40">
        <v>7016</v>
      </c>
      <c r="F1431" s="40">
        <v>26</v>
      </c>
      <c r="G1431" s="40">
        <v>4075</v>
      </c>
      <c r="H1431" s="40">
        <v>34</v>
      </c>
    </row>
    <row r="1432" spans="1:8" ht="14.25">
      <c r="A1432" s="40" t="s">
        <v>1300</v>
      </c>
      <c r="B1432" s="40">
        <v>4</v>
      </c>
      <c r="C1432" s="53" t="s">
        <v>1308</v>
      </c>
      <c r="D1432" s="40" t="s">
        <v>1302</v>
      </c>
      <c r="E1432" s="40">
        <v>7182</v>
      </c>
      <c r="F1432" s="40">
        <v>27</v>
      </c>
      <c r="G1432" s="40">
        <v>5528</v>
      </c>
      <c r="H1432" s="40">
        <v>82</v>
      </c>
    </row>
    <row r="1433" spans="1:8" ht="14.25">
      <c r="A1433" s="40" t="s">
        <v>1300</v>
      </c>
      <c r="B1433" s="40">
        <v>4</v>
      </c>
      <c r="C1433" s="53" t="s">
        <v>1308</v>
      </c>
      <c r="D1433" s="40" t="s">
        <v>1302</v>
      </c>
      <c r="E1433" s="40">
        <v>7262</v>
      </c>
      <c r="F1433" s="40">
        <v>27</v>
      </c>
      <c r="G1433" s="40">
        <v>4972</v>
      </c>
      <c r="H1433" s="40">
        <v>72</v>
      </c>
    </row>
    <row r="1434" spans="1:8" ht="14.25">
      <c r="A1434" s="40" t="s">
        <v>1300</v>
      </c>
      <c r="B1434" s="40">
        <v>4</v>
      </c>
      <c r="C1434" s="53" t="s">
        <v>1308</v>
      </c>
      <c r="D1434" s="40" t="s">
        <v>1302</v>
      </c>
      <c r="E1434" s="40">
        <v>7282</v>
      </c>
      <c r="F1434" s="40">
        <v>27</v>
      </c>
      <c r="G1434" s="40">
        <v>6143</v>
      </c>
      <c r="H1434" s="40">
        <v>86</v>
      </c>
    </row>
    <row r="1435" spans="1:8" ht="14.25">
      <c r="A1435" s="40" t="s">
        <v>1300</v>
      </c>
      <c r="B1435" s="40">
        <v>4</v>
      </c>
      <c r="C1435" s="53" t="s">
        <v>1308</v>
      </c>
      <c r="D1435" s="40" t="s">
        <v>1302</v>
      </c>
      <c r="E1435" s="40">
        <v>7698</v>
      </c>
      <c r="F1435" s="40">
        <v>28</v>
      </c>
      <c r="G1435" s="40">
        <v>6208</v>
      </c>
      <c r="H1435" s="40">
        <v>114</v>
      </c>
    </row>
    <row r="1436" spans="1:8" ht="14.25">
      <c r="A1436" s="40" t="s">
        <v>1300</v>
      </c>
      <c r="B1436" s="40">
        <v>4</v>
      </c>
      <c r="C1436" s="53" t="s">
        <v>1308</v>
      </c>
      <c r="D1436" s="40" t="s">
        <v>1302</v>
      </c>
      <c r="E1436" s="40">
        <v>7764</v>
      </c>
      <c r="F1436" s="40">
        <v>58</v>
      </c>
      <c r="G1436" s="40">
        <v>13779</v>
      </c>
      <c r="H1436" s="40">
        <v>172</v>
      </c>
    </row>
    <row r="1437" spans="1:8" ht="14.25">
      <c r="A1437" s="40" t="s">
        <v>1300</v>
      </c>
      <c r="B1437" s="40">
        <v>4</v>
      </c>
      <c r="C1437" s="53" t="s">
        <v>1308</v>
      </c>
      <c r="D1437" s="40" t="s">
        <v>1302</v>
      </c>
      <c r="E1437" s="40">
        <v>7774</v>
      </c>
      <c r="F1437" s="40">
        <v>29</v>
      </c>
      <c r="G1437" s="40">
        <v>4228</v>
      </c>
      <c r="H1437" s="40">
        <v>22</v>
      </c>
    </row>
    <row r="1438" spans="1:8" ht="14.25">
      <c r="A1438" s="40" t="s">
        <v>1300</v>
      </c>
      <c r="B1438" s="40">
        <v>4</v>
      </c>
      <c r="C1438" s="53" t="s">
        <v>1308</v>
      </c>
      <c r="D1438" s="40" t="s">
        <v>1302</v>
      </c>
      <c r="E1438" s="40">
        <v>8040</v>
      </c>
      <c r="F1438" s="40">
        <v>30</v>
      </c>
      <c r="G1438" s="40">
        <v>6980</v>
      </c>
      <c r="H1438" s="40">
        <v>44</v>
      </c>
    </row>
    <row r="1439" spans="1:8" ht="14.25">
      <c r="A1439" s="40" t="s">
        <v>1300</v>
      </c>
      <c r="B1439" s="40">
        <v>4</v>
      </c>
      <c r="C1439" s="53" t="s">
        <v>1308</v>
      </c>
      <c r="D1439" s="40" t="s">
        <v>1302</v>
      </c>
      <c r="E1439" s="40">
        <v>8090</v>
      </c>
      <c r="F1439" s="40">
        <v>30</v>
      </c>
      <c r="G1439" s="40">
        <v>4165</v>
      </c>
      <c r="H1439" s="40">
        <v>25</v>
      </c>
    </row>
    <row r="1440" spans="1:8" ht="14.25">
      <c r="A1440" s="40" t="s">
        <v>1300</v>
      </c>
      <c r="B1440" s="40">
        <v>4</v>
      </c>
      <c r="C1440" s="53" t="s">
        <v>1308</v>
      </c>
      <c r="D1440" s="40" t="s">
        <v>1302</v>
      </c>
      <c r="E1440" s="40">
        <v>8266</v>
      </c>
      <c r="F1440" s="40">
        <v>31</v>
      </c>
      <c r="G1440" s="40">
        <v>7597</v>
      </c>
      <c r="H1440" s="40">
        <v>113</v>
      </c>
    </row>
    <row r="1441" spans="1:8" ht="14.25">
      <c r="A1441" s="40" t="s">
        <v>1300</v>
      </c>
      <c r="B1441" s="40">
        <v>4</v>
      </c>
      <c r="C1441" s="53" t="s">
        <v>1308</v>
      </c>
      <c r="D1441" s="40" t="s">
        <v>1302</v>
      </c>
      <c r="E1441" s="40">
        <v>8326</v>
      </c>
      <c r="F1441" s="40">
        <v>31</v>
      </c>
      <c r="G1441" s="40">
        <v>7986</v>
      </c>
      <c r="H1441" s="40">
        <v>176</v>
      </c>
    </row>
    <row r="1442" spans="1:8" ht="14.25">
      <c r="A1442" s="40" t="s">
        <v>1300</v>
      </c>
      <c r="B1442" s="40">
        <v>4</v>
      </c>
      <c r="C1442" s="53" t="s">
        <v>1308</v>
      </c>
      <c r="D1442" s="40" t="s">
        <v>1302</v>
      </c>
      <c r="E1442" s="40">
        <v>8366</v>
      </c>
      <c r="F1442" s="40">
        <v>31</v>
      </c>
      <c r="G1442" s="40">
        <v>5804</v>
      </c>
      <c r="H1442" s="40">
        <v>45</v>
      </c>
    </row>
    <row r="1443" spans="1:8" ht="14.25">
      <c r="A1443" s="40" t="s">
        <v>1300</v>
      </c>
      <c r="B1443" s="40">
        <v>4</v>
      </c>
      <c r="C1443" s="53" t="s">
        <v>1308</v>
      </c>
      <c r="D1443" s="40" t="s">
        <v>1304</v>
      </c>
      <c r="E1443" s="40">
        <v>149</v>
      </c>
      <c r="F1443" s="40">
        <v>8</v>
      </c>
      <c r="G1443" s="40">
        <v>955</v>
      </c>
      <c r="H1443" s="40">
        <v>14</v>
      </c>
    </row>
    <row r="1444" spans="1:8" ht="14.25">
      <c r="A1444" s="40" t="s">
        <v>1300</v>
      </c>
      <c r="B1444" s="40">
        <v>4</v>
      </c>
      <c r="C1444" s="53" t="s">
        <v>1308</v>
      </c>
      <c r="D1444" s="40" t="s">
        <v>1304</v>
      </c>
      <c r="E1444" s="40">
        <v>162</v>
      </c>
      <c r="F1444" s="40">
        <v>2</v>
      </c>
      <c r="G1444" s="40">
        <v>233</v>
      </c>
      <c r="H1444" s="40">
        <v>0</v>
      </c>
    </row>
    <row r="1445" spans="1:8" ht="14.25">
      <c r="A1445" s="40" t="s">
        <v>1300</v>
      </c>
      <c r="B1445" s="40">
        <v>4</v>
      </c>
      <c r="C1445" s="53" t="s">
        <v>1308</v>
      </c>
      <c r="D1445" s="40" t="s">
        <v>1304</v>
      </c>
      <c r="E1445" s="40">
        <v>188</v>
      </c>
      <c r="F1445" s="40">
        <v>13</v>
      </c>
      <c r="G1445" s="40">
        <v>1754</v>
      </c>
      <c r="H1445" s="40">
        <v>22</v>
      </c>
    </row>
    <row r="1446" spans="1:8" ht="14.25">
      <c r="A1446" s="40" t="s">
        <v>1300</v>
      </c>
      <c r="B1446" s="40">
        <v>4</v>
      </c>
      <c r="C1446" s="53" t="s">
        <v>1308</v>
      </c>
      <c r="D1446" s="40" t="s">
        <v>1304</v>
      </c>
      <c r="E1446" s="40">
        <v>298</v>
      </c>
      <c r="F1446" s="40">
        <v>4</v>
      </c>
      <c r="G1446" s="40">
        <v>553</v>
      </c>
      <c r="H1446" s="40">
        <v>7</v>
      </c>
    </row>
    <row r="1447" spans="1:8" ht="14.25">
      <c r="A1447" s="40" t="s">
        <v>1300</v>
      </c>
      <c r="B1447" s="40">
        <v>4</v>
      </c>
      <c r="C1447" s="53" t="s">
        <v>1308</v>
      </c>
      <c r="D1447" s="40" t="s">
        <v>1304</v>
      </c>
      <c r="E1447" s="40">
        <v>324</v>
      </c>
      <c r="F1447" s="40">
        <v>4</v>
      </c>
      <c r="G1447" s="40">
        <v>489</v>
      </c>
      <c r="H1447" s="40">
        <v>9</v>
      </c>
    </row>
    <row r="1448" spans="1:8" ht="14.25">
      <c r="A1448" s="40" t="s">
        <v>1300</v>
      </c>
      <c r="B1448" s="40">
        <v>4</v>
      </c>
      <c r="C1448" s="53" t="s">
        <v>1308</v>
      </c>
      <c r="D1448" s="40" t="s">
        <v>1304</v>
      </c>
      <c r="E1448" s="40">
        <v>337</v>
      </c>
      <c r="F1448" s="40">
        <v>2</v>
      </c>
      <c r="G1448" s="40">
        <v>232</v>
      </c>
      <c r="H1448" s="40">
        <v>1</v>
      </c>
    </row>
    <row r="1449" spans="1:8" ht="14.25">
      <c r="A1449" s="40" t="s">
        <v>1300</v>
      </c>
      <c r="B1449" s="40">
        <v>4</v>
      </c>
      <c r="C1449" s="53" t="s">
        <v>1308</v>
      </c>
      <c r="D1449" s="40" t="s">
        <v>1304</v>
      </c>
      <c r="E1449" s="40">
        <v>376</v>
      </c>
      <c r="F1449" s="40">
        <v>10</v>
      </c>
      <c r="G1449" s="40">
        <v>1589</v>
      </c>
      <c r="H1449" s="40">
        <v>15</v>
      </c>
    </row>
    <row r="1450" spans="1:8" ht="14.25">
      <c r="A1450" s="40" t="s">
        <v>1300</v>
      </c>
      <c r="B1450" s="40">
        <v>4</v>
      </c>
      <c r="C1450" s="53" t="s">
        <v>1308</v>
      </c>
      <c r="D1450" s="40" t="s">
        <v>1304</v>
      </c>
      <c r="E1450" s="40">
        <v>447</v>
      </c>
      <c r="F1450" s="40">
        <v>6</v>
      </c>
      <c r="G1450" s="40">
        <v>856</v>
      </c>
      <c r="H1450" s="40">
        <v>8</v>
      </c>
    </row>
    <row r="1451" spans="1:8" ht="14.25">
      <c r="A1451" s="40" t="s">
        <v>1300</v>
      </c>
      <c r="B1451" s="40">
        <v>4</v>
      </c>
      <c r="C1451" s="53" t="s">
        <v>1308</v>
      </c>
      <c r="D1451" s="40" t="s">
        <v>1304</v>
      </c>
      <c r="E1451" s="40">
        <v>564</v>
      </c>
      <c r="F1451" s="40">
        <v>3</v>
      </c>
      <c r="G1451" s="40">
        <v>474</v>
      </c>
      <c r="H1451" s="40">
        <v>3</v>
      </c>
    </row>
    <row r="1452" spans="1:8" ht="14.25">
      <c r="A1452" s="40" t="s">
        <v>1300</v>
      </c>
      <c r="B1452" s="40">
        <v>4</v>
      </c>
      <c r="C1452" s="53" t="s">
        <v>1308</v>
      </c>
      <c r="D1452" s="40" t="s">
        <v>1304</v>
      </c>
      <c r="E1452" s="40">
        <v>596</v>
      </c>
      <c r="F1452" s="40">
        <v>4</v>
      </c>
      <c r="G1452" s="40">
        <v>532</v>
      </c>
      <c r="H1452" s="40">
        <v>4</v>
      </c>
    </row>
    <row r="1453" spans="1:8" ht="14.25">
      <c r="A1453" s="40" t="s">
        <v>1300</v>
      </c>
      <c r="B1453" s="40">
        <v>4</v>
      </c>
      <c r="C1453" s="53" t="s">
        <v>1308</v>
      </c>
      <c r="D1453" s="40" t="s">
        <v>1304</v>
      </c>
      <c r="E1453" s="40">
        <v>609</v>
      </c>
      <c r="F1453" s="40">
        <v>4</v>
      </c>
      <c r="G1453" s="40">
        <v>582</v>
      </c>
      <c r="H1453" s="40">
        <v>8</v>
      </c>
    </row>
    <row r="1454" spans="1:8" ht="14.25">
      <c r="A1454" s="40" t="s">
        <v>1300</v>
      </c>
      <c r="B1454" s="40">
        <v>4</v>
      </c>
      <c r="C1454" s="53" t="s">
        <v>1308</v>
      </c>
      <c r="D1454" s="40" t="s">
        <v>1304</v>
      </c>
      <c r="E1454" s="40">
        <v>752</v>
      </c>
      <c r="F1454" s="40">
        <v>4</v>
      </c>
      <c r="G1454" s="40">
        <v>581</v>
      </c>
      <c r="H1454" s="40">
        <v>2</v>
      </c>
    </row>
    <row r="1455" spans="1:8" ht="14.25">
      <c r="A1455" s="40" t="s">
        <v>1300</v>
      </c>
      <c r="B1455" s="40">
        <v>4</v>
      </c>
      <c r="C1455" s="53" t="s">
        <v>1308</v>
      </c>
      <c r="D1455" s="40" t="s">
        <v>1304</v>
      </c>
      <c r="E1455" s="40">
        <v>894</v>
      </c>
      <c r="F1455" s="40">
        <v>12</v>
      </c>
      <c r="G1455" s="40">
        <v>1690</v>
      </c>
      <c r="H1455" s="40">
        <v>20</v>
      </c>
    </row>
    <row r="1456" spans="1:8" ht="14.25">
      <c r="A1456" s="40" t="s">
        <v>1300</v>
      </c>
      <c r="B1456" s="40">
        <v>4</v>
      </c>
      <c r="C1456" s="53" t="s">
        <v>1308</v>
      </c>
      <c r="D1456" s="40" t="s">
        <v>1304</v>
      </c>
      <c r="E1456" s="40">
        <v>940</v>
      </c>
      <c r="F1456" s="40">
        <v>15</v>
      </c>
      <c r="G1456" s="40">
        <v>2272</v>
      </c>
      <c r="H1456" s="40">
        <v>25</v>
      </c>
    </row>
    <row r="1457" spans="1:8" ht="14.25">
      <c r="A1457" s="40" t="s">
        <v>1300</v>
      </c>
      <c r="B1457" s="40">
        <v>4</v>
      </c>
      <c r="C1457" s="53" t="s">
        <v>1308</v>
      </c>
      <c r="D1457" s="40" t="s">
        <v>1304</v>
      </c>
      <c r="E1457" s="40">
        <v>1128</v>
      </c>
      <c r="F1457" s="40">
        <v>6</v>
      </c>
      <c r="G1457" s="40">
        <v>844</v>
      </c>
      <c r="H1457" s="40">
        <v>1</v>
      </c>
    </row>
    <row r="1458" spans="1:8" ht="14.25">
      <c r="A1458" s="40" t="s">
        <v>1300</v>
      </c>
      <c r="B1458" s="40">
        <v>4</v>
      </c>
      <c r="C1458" s="53" t="s">
        <v>1308</v>
      </c>
      <c r="D1458" s="40" t="s">
        <v>1304</v>
      </c>
      <c r="E1458" s="40">
        <v>1678</v>
      </c>
      <c r="F1458" s="40">
        <v>11</v>
      </c>
      <c r="G1458" s="40">
        <v>1385</v>
      </c>
      <c r="H1458" s="40">
        <v>24</v>
      </c>
    </row>
    <row r="1459" spans="1:8" ht="14.25">
      <c r="A1459" s="40" t="s">
        <v>1300</v>
      </c>
      <c r="B1459" s="40">
        <v>4</v>
      </c>
      <c r="C1459" s="53" t="s">
        <v>1308</v>
      </c>
      <c r="D1459" s="40" t="s">
        <v>1304</v>
      </c>
      <c r="E1459" s="40">
        <v>1692</v>
      </c>
      <c r="F1459" s="40">
        <v>18</v>
      </c>
      <c r="G1459" s="40">
        <v>2748</v>
      </c>
      <c r="H1459" s="40">
        <v>29</v>
      </c>
    </row>
    <row r="1460" spans="1:8" ht="14.25">
      <c r="A1460" s="40" t="s">
        <v>1300</v>
      </c>
      <c r="B1460" s="40">
        <v>4</v>
      </c>
      <c r="C1460" s="53" t="s">
        <v>1308</v>
      </c>
      <c r="D1460" s="40" t="s">
        <v>1304</v>
      </c>
      <c r="E1460" s="40">
        <v>2382</v>
      </c>
      <c r="F1460" s="40">
        <v>16</v>
      </c>
      <c r="G1460" s="40">
        <v>2061</v>
      </c>
      <c r="H1460" s="40">
        <v>27</v>
      </c>
    </row>
    <row r="1461" spans="1:8" ht="14.25">
      <c r="A1461" s="40" t="s">
        <v>1300</v>
      </c>
      <c r="B1461" s="40">
        <v>4</v>
      </c>
      <c r="C1461" s="53" t="s">
        <v>1308</v>
      </c>
      <c r="D1461" s="40" t="s">
        <v>1304</v>
      </c>
      <c r="E1461" s="40">
        <v>2444</v>
      </c>
      <c r="F1461" s="40">
        <v>13</v>
      </c>
      <c r="G1461" s="40">
        <v>1907</v>
      </c>
      <c r="H1461" s="40">
        <v>19</v>
      </c>
    </row>
    <row r="1462" spans="1:8" ht="14.25">
      <c r="A1462" s="40" t="s">
        <v>1300</v>
      </c>
      <c r="B1462" s="40">
        <v>4</v>
      </c>
      <c r="C1462" s="53" t="s">
        <v>1308</v>
      </c>
      <c r="D1462" s="40" t="s">
        <v>1304</v>
      </c>
      <c r="E1462" s="40">
        <v>2680</v>
      </c>
      <c r="F1462" s="40">
        <v>18</v>
      </c>
      <c r="G1462" s="40">
        <v>2227</v>
      </c>
      <c r="H1462" s="40">
        <v>28</v>
      </c>
    </row>
    <row r="1463" spans="1:8" ht="14.25">
      <c r="A1463" s="40" t="s">
        <v>1300</v>
      </c>
      <c r="B1463" s="40">
        <v>4</v>
      </c>
      <c r="C1463" s="53" t="s">
        <v>1308</v>
      </c>
      <c r="D1463" s="40" t="s">
        <v>1304</v>
      </c>
      <c r="E1463" s="40">
        <v>2820</v>
      </c>
      <c r="F1463" s="40">
        <v>15</v>
      </c>
      <c r="G1463" s="40">
        <v>1931</v>
      </c>
      <c r="H1463" s="40">
        <v>17</v>
      </c>
    </row>
    <row r="1464" spans="1:8" ht="14.25">
      <c r="A1464" s="40" t="s">
        <v>1300</v>
      </c>
      <c r="B1464" s="40">
        <v>4</v>
      </c>
      <c r="C1464" s="53" t="s">
        <v>1308</v>
      </c>
      <c r="D1464" s="40" t="s">
        <v>1304</v>
      </c>
      <c r="E1464" s="40">
        <v>3723</v>
      </c>
      <c r="F1464" s="40">
        <v>25</v>
      </c>
      <c r="G1464" s="40">
        <v>3425</v>
      </c>
      <c r="H1464" s="40">
        <v>23</v>
      </c>
    </row>
    <row r="1465" spans="1:8" ht="14.25">
      <c r="A1465" s="40" t="s">
        <v>1300</v>
      </c>
      <c r="B1465" s="40">
        <v>4</v>
      </c>
      <c r="C1465" s="53" t="s">
        <v>1308</v>
      </c>
      <c r="D1465" s="40" t="s">
        <v>1304</v>
      </c>
      <c r="E1465" s="40">
        <v>3725</v>
      </c>
      <c r="F1465" s="40">
        <v>25</v>
      </c>
      <c r="G1465" s="40">
        <v>3314</v>
      </c>
      <c r="H1465" s="40">
        <v>76</v>
      </c>
    </row>
    <row r="1466" spans="1:8" ht="14.25">
      <c r="A1466" s="40" t="s">
        <v>1300</v>
      </c>
      <c r="B1466" s="40">
        <v>4</v>
      </c>
      <c r="C1466" s="53" t="s">
        <v>1308</v>
      </c>
      <c r="D1466" s="40" t="s">
        <v>1304</v>
      </c>
      <c r="E1466" s="40">
        <v>4023</v>
      </c>
      <c r="F1466" s="40">
        <v>27</v>
      </c>
      <c r="G1466" s="40">
        <v>3770</v>
      </c>
      <c r="H1466" s="40">
        <v>20</v>
      </c>
    </row>
    <row r="1467" spans="1:8" ht="14.25">
      <c r="A1467" s="40" t="s">
        <v>1300</v>
      </c>
      <c r="B1467" s="40">
        <v>4</v>
      </c>
      <c r="C1467" s="53" t="s">
        <v>1308</v>
      </c>
      <c r="D1467" s="40" t="s">
        <v>1304</v>
      </c>
      <c r="E1467" s="40">
        <v>4172</v>
      </c>
      <c r="F1467" s="40">
        <v>84</v>
      </c>
      <c r="G1467" s="40">
        <v>11454</v>
      </c>
      <c r="H1467" s="40">
        <v>174</v>
      </c>
    </row>
    <row r="1468" spans="1:8" ht="14.25">
      <c r="A1468" s="40" t="s">
        <v>1300</v>
      </c>
      <c r="B1468" s="40">
        <v>4</v>
      </c>
      <c r="C1468" s="53" t="s">
        <v>1308</v>
      </c>
      <c r="D1468" s="40" t="s">
        <v>1304</v>
      </c>
      <c r="E1468" s="40">
        <v>4321</v>
      </c>
      <c r="F1468" s="40">
        <v>58</v>
      </c>
      <c r="G1468" s="40">
        <v>7619</v>
      </c>
      <c r="H1468" s="40">
        <v>164</v>
      </c>
    </row>
    <row r="1469" spans="1:8" ht="14.25">
      <c r="A1469" s="40" t="s">
        <v>1300</v>
      </c>
      <c r="B1469" s="40">
        <v>4</v>
      </c>
      <c r="C1469" s="53" t="s">
        <v>1308</v>
      </c>
      <c r="D1469" s="40" t="s">
        <v>1304</v>
      </c>
      <c r="E1469" s="40">
        <v>4468</v>
      </c>
      <c r="F1469" s="40">
        <v>30</v>
      </c>
      <c r="G1469" s="40">
        <v>3343</v>
      </c>
      <c r="H1469" s="40">
        <v>20</v>
      </c>
    </row>
    <row r="1470" spans="1:8" ht="14.25">
      <c r="A1470" s="40" t="s">
        <v>1300</v>
      </c>
      <c r="B1470" s="40">
        <v>4</v>
      </c>
      <c r="C1470" s="53" t="s">
        <v>1308</v>
      </c>
      <c r="D1470" s="40" t="s">
        <v>1304</v>
      </c>
      <c r="E1470" s="40">
        <v>4619</v>
      </c>
      <c r="F1470" s="40">
        <v>31</v>
      </c>
      <c r="G1470" s="40">
        <v>4219</v>
      </c>
      <c r="H1470" s="40">
        <v>55</v>
      </c>
    </row>
    <row r="1471" spans="1:8" ht="14.25">
      <c r="A1471" s="40" t="s">
        <v>1300</v>
      </c>
      <c r="B1471" s="40">
        <v>4</v>
      </c>
      <c r="C1471" s="53" t="s">
        <v>1308</v>
      </c>
      <c r="D1471" s="40" t="s">
        <v>1304</v>
      </c>
      <c r="E1471" s="40">
        <v>7138</v>
      </c>
      <c r="F1471" s="40">
        <v>46</v>
      </c>
      <c r="G1471" s="40">
        <v>5834</v>
      </c>
      <c r="H1471" s="40">
        <v>70</v>
      </c>
    </row>
    <row r="1472" spans="1:8" ht="14.25">
      <c r="A1472" s="40" t="s">
        <v>1300</v>
      </c>
      <c r="B1472" s="40">
        <v>4</v>
      </c>
      <c r="C1472" s="53" t="s">
        <v>1308</v>
      </c>
      <c r="D1472" s="40" t="s">
        <v>1304</v>
      </c>
      <c r="E1472" s="40">
        <v>7490</v>
      </c>
      <c r="F1472" s="40">
        <v>48</v>
      </c>
      <c r="G1472" s="40">
        <v>4970</v>
      </c>
      <c r="H1472" s="40">
        <v>59</v>
      </c>
    </row>
    <row r="1473" spans="1:8" ht="14.25">
      <c r="A1473" s="40" t="s">
        <v>1300</v>
      </c>
      <c r="B1473" s="40">
        <v>4</v>
      </c>
      <c r="C1473" s="53" t="s">
        <v>1308</v>
      </c>
      <c r="D1473" s="40" t="s">
        <v>1304</v>
      </c>
      <c r="E1473" s="40">
        <v>7747</v>
      </c>
      <c r="F1473" s="40">
        <v>50</v>
      </c>
      <c r="G1473" s="40">
        <v>6621</v>
      </c>
      <c r="H1473" s="40">
        <v>93</v>
      </c>
    </row>
    <row r="1474" spans="1:8" ht="14.25">
      <c r="A1474" s="40" t="s">
        <v>1300</v>
      </c>
      <c r="B1474" s="40">
        <v>4</v>
      </c>
      <c r="C1474" s="53" t="s">
        <v>1308</v>
      </c>
      <c r="D1474" s="40" t="s">
        <v>1304</v>
      </c>
      <c r="E1474" s="40">
        <v>8836</v>
      </c>
      <c r="F1474" s="40">
        <v>47</v>
      </c>
      <c r="G1474" s="40">
        <v>6122</v>
      </c>
      <c r="H1474" s="40">
        <v>36</v>
      </c>
    </row>
    <row r="1475" spans="1:8" ht="14.25">
      <c r="A1475" s="40" t="s">
        <v>1300</v>
      </c>
      <c r="B1475" s="40">
        <v>4</v>
      </c>
      <c r="C1475" s="53" t="s">
        <v>1308</v>
      </c>
      <c r="D1475" s="40" t="s">
        <v>1304</v>
      </c>
      <c r="E1475" s="40">
        <v>9168</v>
      </c>
      <c r="F1475" s="40">
        <v>59</v>
      </c>
      <c r="G1475" s="40">
        <v>6976</v>
      </c>
      <c r="H1475" s="40">
        <v>98</v>
      </c>
    </row>
    <row r="1476" spans="1:8" ht="14.25">
      <c r="A1476" s="40" t="s">
        <v>1300</v>
      </c>
      <c r="B1476" s="40">
        <v>4</v>
      </c>
      <c r="C1476" s="53" t="s">
        <v>1308</v>
      </c>
      <c r="D1476" s="40" t="s">
        <v>1304</v>
      </c>
      <c r="E1476" s="40">
        <v>9964</v>
      </c>
      <c r="F1476" s="40">
        <v>53</v>
      </c>
      <c r="G1476" s="40">
        <v>8811</v>
      </c>
      <c r="H1476" s="40">
        <v>121</v>
      </c>
    </row>
    <row r="1477" spans="1:8" ht="14.25">
      <c r="A1477" s="40" t="s">
        <v>1300</v>
      </c>
      <c r="B1477" s="40">
        <v>4</v>
      </c>
      <c r="C1477" s="53" t="s">
        <v>1308</v>
      </c>
      <c r="D1477" s="40" t="s">
        <v>1304</v>
      </c>
      <c r="E1477" s="40">
        <v>10152</v>
      </c>
      <c r="F1477" s="40">
        <v>54</v>
      </c>
      <c r="G1477" s="40">
        <v>6217</v>
      </c>
      <c r="H1477" s="40">
        <v>90</v>
      </c>
    </row>
    <row r="1478" spans="1:8" ht="14.25">
      <c r="A1478" s="40" t="s">
        <v>1300</v>
      </c>
      <c r="B1478" s="40">
        <v>4</v>
      </c>
      <c r="C1478" s="53" t="s">
        <v>1308</v>
      </c>
      <c r="D1478" s="40" t="s">
        <v>1304</v>
      </c>
      <c r="E1478" s="40">
        <v>10340</v>
      </c>
      <c r="F1478" s="40">
        <v>55</v>
      </c>
      <c r="G1478" s="40">
        <v>8401</v>
      </c>
      <c r="H1478" s="40">
        <v>117</v>
      </c>
    </row>
    <row r="1479" spans="1:8" ht="14.25">
      <c r="A1479" s="40" t="s">
        <v>1300</v>
      </c>
      <c r="B1479" s="40">
        <v>4</v>
      </c>
      <c r="C1479" s="53" t="s">
        <v>1308</v>
      </c>
      <c r="D1479" s="40" t="s">
        <v>1304</v>
      </c>
      <c r="E1479" s="40">
        <v>10528</v>
      </c>
      <c r="F1479" s="40">
        <v>112</v>
      </c>
      <c r="G1479" s="40">
        <v>14358</v>
      </c>
      <c r="H1479" s="40">
        <v>82</v>
      </c>
    </row>
    <row r="1480" spans="1:8" ht="14.25">
      <c r="A1480" s="40" t="s">
        <v>1300</v>
      </c>
      <c r="B1480" s="40">
        <v>4</v>
      </c>
      <c r="C1480" s="53" t="s">
        <v>1308</v>
      </c>
      <c r="D1480" s="40" t="s">
        <v>1304</v>
      </c>
      <c r="E1480" s="40">
        <v>10904</v>
      </c>
      <c r="F1480" s="40">
        <v>58</v>
      </c>
      <c r="G1480" s="40">
        <v>9995</v>
      </c>
      <c r="H1480" s="40">
        <v>167</v>
      </c>
    </row>
    <row r="1481" spans="1:8" ht="14.25">
      <c r="A1481" s="40" t="s">
        <v>1300</v>
      </c>
      <c r="B1481" s="40">
        <v>4</v>
      </c>
      <c r="C1481" s="53" t="s">
        <v>1308</v>
      </c>
      <c r="D1481" s="40" t="s">
        <v>1304</v>
      </c>
      <c r="E1481" s="40">
        <v>11092</v>
      </c>
      <c r="F1481" s="40">
        <v>177</v>
      </c>
      <c r="G1481" s="40">
        <v>22927</v>
      </c>
      <c r="H1481" s="40">
        <v>240</v>
      </c>
    </row>
    <row r="1482" spans="1:8" ht="14.25">
      <c r="A1482" s="40" t="s">
        <v>1300</v>
      </c>
      <c r="B1482" s="40">
        <v>4</v>
      </c>
      <c r="C1482" s="53" t="s">
        <v>1308</v>
      </c>
      <c r="D1482" s="40" t="s">
        <v>1304</v>
      </c>
      <c r="E1482" s="40">
        <v>11280</v>
      </c>
      <c r="F1482" s="40">
        <v>60</v>
      </c>
      <c r="G1482" s="40">
        <v>8758</v>
      </c>
      <c r="H1482" s="40">
        <v>111</v>
      </c>
    </row>
    <row r="1483" spans="1:8" ht="14.25">
      <c r="A1483" s="40" t="s">
        <v>1300</v>
      </c>
      <c r="B1483" s="40">
        <v>4</v>
      </c>
      <c r="C1483" s="53" t="s">
        <v>1308</v>
      </c>
      <c r="D1483" s="40" t="s">
        <v>1304</v>
      </c>
      <c r="E1483" s="40">
        <v>11468</v>
      </c>
      <c r="F1483" s="40">
        <v>61</v>
      </c>
      <c r="G1483" s="40">
        <v>10371</v>
      </c>
      <c r="H1483" s="40">
        <v>130</v>
      </c>
    </row>
    <row r="1484" spans="1:8" ht="14.25">
      <c r="A1484" s="40" t="s">
        <v>1300</v>
      </c>
      <c r="B1484" s="40">
        <v>4</v>
      </c>
      <c r="C1484" s="53" t="s">
        <v>1308</v>
      </c>
      <c r="D1484" s="40" t="s">
        <v>1304</v>
      </c>
      <c r="E1484" s="40">
        <v>11656</v>
      </c>
      <c r="F1484" s="40">
        <v>124</v>
      </c>
      <c r="G1484" s="40">
        <v>18120</v>
      </c>
      <c r="H1484" s="40">
        <v>251</v>
      </c>
    </row>
    <row r="1485" spans="1:8" ht="14.25">
      <c r="A1485" s="40" t="s">
        <v>1300</v>
      </c>
      <c r="B1485" s="40">
        <v>4</v>
      </c>
      <c r="C1485" s="53" t="s">
        <v>1308</v>
      </c>
      <c r="D1485" s="40" t="s">
        <v>1304</v>
      </c>
      <c r="E1485" s="40">
        <v>12032</v>
      </c>
      <c r="F1485" s="40">
        <v>64</v>
      </c>
      <c r="G1485" s="40">
        <v>8261</v>
      </c>
      <c r="H1485" s="40">
        <v>95</v>
      </c>
    </row>
    <row r="1486" spans="1:8" ht="14.25">
      <c r="A1486" s="40" t="s">
        <v>1300</v>
      </c>
      <c r="B1486" s="40">
        <v>4</v>
      </c>
      <c r="C1486" s="53" t="s">
        <v>1308</v>
      </c>
      <c r="D1486" s="40" t="s">
        <v>1304</v>
      </c>
      <c r="E1486" s="40">
        <v>13160</v>
      </c>
      <c r="F1486" s="40">
        <v>70</v>
      </c>
      <c r="G1486" s="40">
        <v>9814</v>
      </c>
      <c r="H1486" s="40">
        <v>120</v>
      </c>
    </row>
    <row r="1487" spans="1:8" ht="14.25">
      <c r="A1487" s="40" t="s">
        <v>1300</v>
      </c>
      <c r="B1487" s="40">
        <v>4</v>
      </c>
      <c r="C1487" s="53" t="s">
        <v>1308</v>
      </c>
      <c r="D1487" s="40" t="s">
        <v>1304</v>
      </c>
      <c r="E1487" s="40">
        <v>15193</v>
      </c>
      <c r="F1487" s="40">
        <v>86</v>
      </c>
      <c r="G1487" s="40">
        <v>13990</v>
      </c>
      <c r="H1487" s="40">
        <v>123</v>
      </c>
    </row>
    <row r="1488" spans="1:8" ht="14.25">
      <c r="A1488" s="40" t="s">
        <v>1300</v>
      </c>
      <c r="B1488" s="40">
        <v>4</v>
      </c>
      <c r="C1488" s="53" t="s">
        <v>1308</v>
      </c>
      <c r="D1488" s="40" t="s">
        <v>1304</v>
      </c>
      <c r="E1488" s="40">
        <v>15381</v>
      </c>
      <c r="F1488" s="40">
        <v>87</v>
      </c>
      <c r="G1488" s="40">
        <v>14544</v>
      </c>
      <c r="H1488" s="40">
        <v>154</v>
      </c>
    </row>
    <row r="1489" spans="1:8" ht="14.25">
      <c r="A1489" s="40" t="s">
        <v>1300</v>
      </c>
      <c r="B1489" s="40">
        <v>4</v>
      </c>
      <c r="C1489" s="53" t="s">
        <v>1308</v>
      </c>
      <c r="D1489" s="40" t="s">
        <v>1304</v>
      </c>
      <c r="E1489" s="40">
        <v>22244</v>
      </c>
      <c r="F1489" s="40">
        <v>121</v>
      </c>
      <c r="G1489" s="40">
        <v>15654</v>
      </c>
      <c r="H1489" s="40">
        <v>131</v>
      </c>
    </row>
    <row r="1490" spans="1:8" ht="14.25">
      <c r="A1490" s="40" t="s">
        <v>1300</v>
      </c>
      <c r="B1490" s="40">
        <v>4</v>
      </c>
      <c r="C1490" s="53" t="s">
        <v>1308</v>
      </c>
      <c r="D1490" s="40" t="s">
        <v>1304</v>
      </c>
      <c r="E1490" s="40">
        <v>22733</v>
      </c>
      <c r="F1490" s="40">
        <v>124</v>
      </c>
      <c r="G1490" s="40">
        <v>14797</v>
      </c>
      <c r="H1490" s="40">
        <v>141</v>
      </c>
    </row>
    <row r="1491" spans="1:8" ht="14.25">
      <c r="A1491" s="40" t="s">
        <v>1300</v>
      </c>
      <c r="B1491" s="40">
        <v>4</v>
      </c>
      <c r="C1491" s="53" t="s">
        <v>1308</v>
      </c>
      <c r="D1491" s="40" t="s">
        <v>1304</v>
      </c>
      <c r="E1491" s="40">
        <v>23969</v>
      </c>
      <c r="F1491" s="40">
        <v>131</v>
      </c>
      <c r="G1491" s="40">
        <v>16909</v>
      </c>
      <c r="H1491" s="40">
        <v>204</v>
      </c>
    </row>
    <row r="1492" spans="1:8" ht="14.25">
      <c r="A1492" s="40" t="s">
        <v>1300</v>
      </c>
      <c r="B1492" s="40">
        <v>4</v>
      </c>
      <c r="C1492" s="53" t="s">
        <v>1308</v>
      </c>
      <c r="D1492" s="40" t="s">
        <v>1304</v>
      </c>
      <c r="E1492" s="40">
        <v>24118</v>
      </c>
      <c r="F1492" s="40">
        <v>132</v>
      </c>
      <c r="G1492" s="40">
        <v>16379</v>
      </c>
      <c r="H1492" s="40">
        <v>181</v>
      </c>
    </row>
    <row r="1493" spans="1:8" ht="14.25">
      <c r="A1493" s="40" t="s">
        <v>1300</v>
      </c>
      <c r="B1493" s="40">
        <v>4</v>
      </c>
      <c r="C1493" s="53" t="s">
        <v>1308</v>
      </c>
      <c r="D1493" s="40" t="s">
        <v>1304</v>
      </c>
      <c r="E1493" s="40">
        <v>25108</v>
      </c>
      <c r="F1493" s="40">
        <v>274</v>
      </c>
      <c r="G1493" s="40">
        <v>36652</v>
      </c>
      <c r="H1493" s="40">
        <v>356</v>
      </c>
    </row>
    <row r="1494" spans="1:8" ht="14.25">
      <c r="A1494" s="40" t="s">
        <v>1300</v>
      </c>
      <c r="B1494" s="40">
        <v>5</v>
      </c>
      <c r="C1494" s="53" t="s">
        <v>1309</v>
      </c>
      <c r="D1494" s="40" t="s">
        <v>1302</v>
      </c>
      <c r="E1494" s="40">
        <v>266</v>
      </c>
      <c r="F1494" s="40">
        <v>1</v>
      </c>
      <c r="G1494" s="40">
        <v>265</v>
      </c>
      <c r="H1494" s="40">
        <v>5</v>
      </c>
    </row>
    <row r="1495" spans="1:8" ht="14.25">
      <c r="A1495" s="40" t="s">
        <v>1300</v>
      </c>
      <c r="B1495" s="40">
        <v>5</v>
      </c>
      <c r="C1495" s="53" t="s">
        <v>1309</v>
      </c>
      <c r="D1495" s="40" t="s">
        <v>1302</v>
      </c>
      <c r="E1495" s="40">
        <v>276</v>
      </c>
      <c r="F1495" s="40">
        <v>17</v>
      </c>
      <c r="G1495" s="40">
        <v>3570</v>
      </c>
      <c r="H1495" s="40">
        <v>31</v>
      </c>
    </row>
    <row r="1496" spans="1:8" ht="14.25">
      <c r="A1496" s="40" t="s">
        <v>1300</v>
      </c>
      <c r="B1496" s="40">
        <v>5</v>
      </c>
      <c r="C1496" s="53" t="s">
        <v>1309</v>
      </c>
      <c r="D1496" s="40" t="s">
        <v>1302</v>
      </c>
      <c r="E1496" s="40">
        <v>532</v>
      </c>
      <c r="F1496" s="40">
        <v>2</v>
      </c>
      <c r="G1496" s="40">
        <v>400</v>
      </c>
      <c r="H1496" s="40">
        <v>2</v>
      </c>
    </row>
    <row r="1497" spans="1:8" ht="14.25">
      <c r="A1497" s="40" t="s">
        <v>1300</v>
      </c>
      <c r="B1497" s="40">
        <v>5</v>
      </c>
      <c r="C1497" s="53" t="s">
        <v>1309</v>
      </c>
      <c r="D1497" s="40" t="s">
        <v>1302</v>
      </c>
      <c r="E1497" s="40">
        <v>552</v>
      </c>
      <c r="F1497" s="40">
        <v>2</v>
      </c>
      <c r="G1497" s="40">
        <v>244</v>
      </c>
      <c r="H1497" s="40">
        <v>3</v>
      </c>
    </row>
    <row r="1498" spans="1:8" ht="14.25">
      <c r="A1498" s="40" t="s">
        <v>1300</v>
      </c>
      <c r="B1498" s="40">
        <v>5</v>
      </c>
      <c r="C1498" s="53" t="s">
        <v>1309</v>
      </c>
      <c r="D1498" s="40" t="s">
        <v>1302</v>
      </c>
      <c r="E1498" s="40">
        <v>798</v>
      </c>
      <c r="F1498" s="40">
        <v>3</v>
      </c>
      <c r="G1498" s="40">
        <v>338</v>
      </c>
      <c r="H1498" s="40">
        <v>4</v>
      </c>
    </row>
    <row r="1499" spans="1:8" ht="14.25">
      <c r="A1499" s="40" t="s">
        <v>1300</v>
      </c>
      <c r="B1499" s="40">
        <v>5</v>
      </c>
      <c r="C1499" s="53" t="s">
        <v>1309</v>
      </c>
      <c r="D1499" s="40" t="s">
        <v>1302</v>
      </c>
      <c r="E1499" s="40">
        <v>828</v>
      </c>
      <c r="F1499" s="40">
        <v>9</v>
      </c>
      <c r="G1499" s="40">
        <v>2269</v>
      </c>
      <c r="H1499" s="40">
        <v>24</v>
      </c>
    </row>
    <row r="1500" spans="1:8" ht="14.25">
      <c r="A1500" s="40" t="s">
        <v>1300</v>
      </c>
      <c r="B1500" s="40">
        <v>5</v>
      </c>
      <c r="C1500" s="53" t="s">
        <v>1309</v>
      </c>
      <c r="D1500" s="40" t="s">
        <v>1302</v>
      </c>
      <c r="E1500" s="40">
        <v>1064</v>
      </c>
      <c r="F1500" s="40">
        <v>4</v>
      </c>
      <c r="G1500" s="40">
        <v>303</v>
      </c>
      <c r="H1500" s="40">
        <v>3</v>
      </c>
    </row>
    <row r="1501" spans="1:8" ht="14.25">
      <c r="A1501" s="40" t="s">
        <v>1300</v>
      </c>
      <c r="B1501" s="40">
        <v>5</v>
      </c>
      <c r="C1501" s="53" t="s">
        <v>1309</v>
      </c>
      <c r="D1501" s="40" t="s">
        <v>1302</v>
      </c>
      <c r="E1501" s="40">
        <v>1104</v>
      </c>
      <c r="F1501" s="40">
        <v>4</v>
      </c>
      <c r="G1501" s="40">
        <v>1081</v>
      </c>
      <c r="H1501" s="40">
        <v>17</v>
      </c>
    </row>
    <row r="1502" spans="1:8" ht="14.25">
      <c r="A1502" s="40" t="s">
        <v>1300</v>
      </c>
      <c r="B1502" s="40">
        <v>5</v>
      </c>
      <c r="C1502" s="53" t="s">
        <v>1309</v>
      </c>
      <c r="D1502" s="40" t="s">
        <v>1302</v>
      </c>
      <c r="E1502" s="40">
        <v>1606</v>
      </c>
      <c r="F1502" s="40">
        <v>6</v>
      </c>
      <c r="G1502" s="40">
        <v>1183</v>
      </c>
      <c r="H1502" s="40">
        <v>19</v>
      </c>
    </row>
    <row r="1503" spans="1:8" ht="14.25">
      <c r="A1503" s="40" t="s">
        <v>1300</v>
      </c>
      <c r="B1503" s="40">
        <v>5</v>
      </c>
      <c r="C1503" s="53" t="s">
        <v>1309</v>
      </c>
      <c r="D1503" s="40" t="s">
        <v>1302</v>
      </c>
      <c r="E1503" s="40">
        <v>1626</v>
      </c>
      <c r="F1503" s="40">
        <v>6</v>
      </c>
      <c r="G1503" s="40">
        <v>1279</v>
      </c>
      <c r="H1503" s="40">
        <v>21</v>
      </c>
    </row>
    <row r="1504" spans="1:8" ht="14.25">
      <c r="A1504" s="40" t="s">
        <v>1300</v>
      </c>
      <c r="B1504" s="40">
        <v>5</v>
      </c>
      <c r="C1504" s="53" t="s">
        <v>1309</v>
      </c>
      <c r="D1504" s="40" t="s">
        <v>1302</v>
      </c>
      <c r="E1504" s="40">
        <v>1636</v>
      </c>
      <c r="F1504" s="40">
        <v>6</v>
      </c>
      <c r="G1504" s="40">
        <v>839</v>
      </c>
      <c r="H1504" s="40">
        <v>8</v>
      </c>
    </row>
    <row r="1505" spans="1:8" ht="14.25">
      <c r="A1505" s="40" t="s">
        <v>1300</v>
      </c>
      <c r="B1505" s="40">
        <v>5</v>
      </c>
      <c r="C1505" s="53" t="s">
        <v>1309</v>
      </c>
      <c r="D1505" s="40" t="s">
        <v>1302</v>
      </c>
      <c r="E1505" s="40">
        <v>1656</v>
      </c>
      <c r="F1505" s="40">
        <v>6</v>
      </c>
      <c r="G1505" s="40">
        <v>828</v>
      </c>
      <c r="H1505" s="40">
        <v>9</v>
      </c>
    </row>
    <row r="1506" spans="1:8" ht="14.25">
      <c r="A1506" s="40" t="s">
        <v>1300</v>
      </c>
      <c r="B1506" s="40">
        <v>5</v>
      </c>
      <c r="C1506" s="53" t="s">
        <v>1309</v>
      </c>
      <c r="D1506" s="40" t="s">
        <v>1302</v>
      </c>
      <c r="E1506" s="40">
        <v>3804</v>
      </c>
      <c r="F1506" s="40">
        <v>14</v>
      </c>
      <c r="G1506" s="40">
        <v>1213</v>
      </c>
      <c r="H1506" s="40">
        <v>18</v>
      </c>
    </row>
    <row r="1507" spans="1:8" ht="14.25">
      <c r="A1507" s="40" t="s">
        <v>1300</v>
      </c>
      <c r="B1507" s="40">
        <v>5</v>
      </c>
      <c r="C1507" s="53" t="s">
        <v>1309</v>
      </c>
      <c r="D1507" s="40" t="s">
        <v>1302</v>
      </c>
      <c r="E1507" s="40">
        <v>4010</v>
      </c>
      <c r="F1507" s="40">
        <v>15</v>
      </c>
      <c r="G1507" s="40">
        <v>1626</v>
      </c>
      <c r="H1507" s="40">
        <v>21</v>
      </c>
    </row>
    <row r="1508" spans="1:8" ht="14.25">
      <c r="A1508" s="40" t="s">
        <v>1300</v>
      </c>
      <c r="B1508" s="40">
        <v>5</v>
      </c>
      <c r="C1508" s="53" t="s">
        <v>1309</v>
      </c>
      <c r="D1508" s="40" t="s">
        <v>1302</v>
      </c>
      <c r="E1508" s="40">
        <v>4080</v>
      </c>
      <c r="F1508" s="40">
        <v>15</v>
      </c>
      <c r="G1508" s="40">
        <v>2188</v>
      </c>
      <c r="H1508" s="40">
        <v>25</v>
      </c>
    </row>
    <row r="1509" spans="1:8" ht="14.25">
      <c r="A1509" s="40" t="s">
        <v>1300</v>
      </c>
      <c r="B1509" s="40">
        <v>5</v>
      </c>
      <c r="C1509" s="53" t="s">
        <v>1309</v>
      </c>
      <c r="D1509" s="40" t="s">
        <v>1302</v>
      </c>
      <c r="E1509" s="40">
        <v>4316</v>
      </c>
      <c r="F1509" s="40">
        <v>16</v>
      </c>
      <c r="G1509" s="40">
        <v>2317</v>
      </c>
      <c r="H1509" s="40">
        <v>35</v>
      </c>
    </row>
    <row r="1510" spans="1:8" ht="14.25">
      <c r="A1510" s="40" t="s">
        <v>1300</v>
      </c>
      <c r="B1510" s="40">
        <v>5</v>
      </c>
      <c r="C1510" s="53" t="s">
        <v>1309</v>
      </c>
      <c r="D1510" s="40" t="s">
        <v>1302</v>
      </c>
      <c r="E1510" s="40">
        <v>4356</v>
      </c>
      <c r="F1510" s="40">
        <v>16</v>
      </c>
      <c r="G1510" s="40">
        <v>2989</v>
      </c>
      <c r="H1510" s="40">
        <v>53</v>
      </c>
    </row>
    <row r="1511" spans="1:8" ht="14.25">
      <c r="A1511" s="40" t="s">
        <v>1300</v>
      </c>
      <c r="B1511" s="40">
        <v>5</v>
      </c>
      <c r="C1511" s="53" t="s">
        <v>1309</v>
      </c>
      <c r="D1511" s="40" t="s">
        <v>1302</v>
      </c>
      <c r="E1511" s="40">
        <v>5134</v>
      </c>
      <c r="F1511" s="40">
        <v>19</v>
      </c>
      <c r="G1511" s="40">
        <v>2788</v>
      </c>
      <c r="H1511" s="40">
        <v>20</v>
      </c>
    </row>
    <row r="1512" spans="1:8" ht="14.25">
      <c r="A1512" s="40" t="s">
        <v>1300</v>
      </c>
      <c r="B1512" s="40">
        <v>5</v>
      </c>
      <c r="C1512" s="53" t="s">
        <v>1309</v>
      </c>
      <c r="D1512" s="40" t="s">
        <v>1302</v>
      </c>
      <c r="E1512" s="40">
        <v>5380</v>
      </c>
      <c r="F1512" s="40">
        <v>20</v>
      </c>
      <c r="G1512" s="40">
        <v>2528</v>
      </c>
      <c r="H1512" s="40">
        <v>28</v>
      </c>
    </row>
    <row r="1513" spans="1:8" ht="14.25">
      <c r="A1513" s="40" t="s">
        <v>1300</v>
      </c>
      <c r="B1513" s="40">
        <v>5</v>
      </c>
      <c r="C1513" s="53" t="s">
        <v>1309</v>
      </c>
      <c r="D1513" s="40" t="s">
        <v>1302</v>
      </c>
      <c r="E1513" s="40">
        <v>5390</v>
      </c>
      <c r="F1513" s="40">
        <v>20</v>
      </c>
      <c r="G1513" s="40">
        <v>2982</v>
      </c>
      <c r="H1513" s="40">
        <v>43</v>
      </c>
    </row>
    <row r="1514" spans="1:8" ht="14.25">
      <c r="A1514" s="40" t="s">
        <v>1300</v>
      </c>
      <c r="B1514" s="40">
        <v>5</v>
      </c>
      <c r="C1514" s="53" t="s">
        <v>1309</v>
      </c>
      <c r="D1514" s="40" t="s">
        <v>1302</v>
      </c>
      <c r="E1514" s="40">
        <v>5400</v>
      </c>
      <c r="F1514" s="40">
        <v>40</v>
      </c>
      <c r="G1514" s="40">
        <v>7232</v>
      </c>
      <c r="H1514" s="40">
        <v>37</v>
      </c>
    </row>
    <row r="1515" spans="1:8" ht="14.25">
      <c r="A1515" s="40" t="s">
        <v>1300</v>
      </c>
      <c r="B1515" s="40">
        <v>5</v>
      </c>
      <c r="C1515" s="53" t="s">
        <v>1309</v>
      </c>
      <c r="D1515" s="40" t="s">
        <v>1302</v>
      </c>
      <c r="E1515" s="40">
        <v>5596</v>
      </c>
      <c r="F1515" s="40">
        <v>42</v>
      </c>
      <c r="G1515" s="40">
        <v>9677</v>
      </c>
      <c r="H1515" s="40">
        <v>93</v>
      </c>
    </row>
    <row r="1516" spans="1:8" ht="14.25">
      <c r="A1516" s="40" t="s">
        <v>1300</v>
      </c>
      <c r="B1516" s="40">
        <v>5</v>
      </c>
      <c r="C1516" s="53" t="s">
        <v>1309</v>
      </c>
      <c r="D1516" s="40" t="s">
        <v>1302</v>
      </c>
      <c r="E1516" s="40">
        <v>5616</v>
      </c>
      <c r="F1516" s="40">
        <v>21</v>
      </c>
      <c r="G1516" s="40">
        <v>4950</v>
      </c>
      <c r="H1516" s="40">
        <v>66</v>
      </c>
    </row>
    <row r="1517" spans="1:8" ht="14.25">
      <c r="A1517" s="40" t="s">
        <v>1300</v>
      </c>
      <c r="B1517" s="40">
        <v>5</v>
      </c>
      <c r="C1517" s="53" t="s">
        <v>1309</v>
      </c>
      <c r="D1517" s="40" t="s">
        <v>1302</v>
      </c>
      <c r="E1517" s="40">
        <v>5636</v>
      </c>
      <c r="F1517" s="40">
        <v>21</v>
      </c>
      <c r="G1517" s="40">
        <v>3783</v>
      </c>
      <c r="H1517" s="40">
        <v>38</v>
      </c>
    </row>
    <row r="1518" spans="1:8" ht="14.25">
      <c r="A1518" s="40" t="s">
        <v>1300</v>
      </c>
      <c r="B1518" s="40">
        <v>5</v>
      </c>
      <c r="C1518" s="53" t="s">
        <v>1309</v>
      </c>
      <c r="D1518" s="40" t="s">
        <v>1302</v>
      </c>
      <c r="E1518" s="40">
        <v>5676</v>
      </c>
      <c r="F1518" s="40">
        <v>21</v>
      </c>
      <c r="G1518" s="40">
        <v>3370</v>
      </c>
      <c r="H1518" s="40">
        <v>53</v>
      </c>
    </row>
    <row r="1519" spans="1:8" ht="14.25">
      <c r="A1519" s="40" t="s">
        <v>1300</v>
      </c>
      <c r="B1519" s="40">
        <v>5</v>
      </c>
      <c r="C1519" s="53" t="s">
        <v>1309</v>
      </c>
      <c r="D1519" s="40" t="s">
        <v>1302</v>
      </c>
      <c r="E1519" s="40">
        <v>5706</v>
      </c>
      <c r="F1519" s="40">
        <v>21</v>
      </c>
      <c r="G1519" s="40">
        <v>5343</v>
      </c>
      <c r="H1519" s="40">
        <v>128</v>
      </c>
    </row>
    <row r="1520" spans="1:8" ht="14.25">
      <c r="A1520" s="40" t="s">
        <v>1300</v>
      </c>
      <c r="B1520" s="40">
        <v>5</v>
      </c>
      <c r="C1520" s="53" t="s">
        <v>1309</v>
      </c>
      <c r="D1520" s="40" t="s">
        <v>1302</v>
      </c>
      <c r="E1520" s="40">
        <v>5922</v>
      </c>
      <c r="F1520" s="40">
        <v>22</v>
      </c>
      <c r="G1520" s="40">
        <v>3189</v>
      </c>
      <c r="H1520" s="40">
        <v>39</v>
      </c>
    </row>
    <row r="1521" spans="1:8" ht="14.25">
      <c r="A1521" s="40" t="s">
        <v>1300</v>
      </c>
      <c r="B1521" s="40">
        <v>5</v>
      </c>
      <c r="C1521" s="53" t="s">
        <v>1309</v>
      </c>
      <c r="D1521" s="40" t="s">
        <v>1302</v>
      </c>
      <c r="E1521" s="40">
        <v>5932</v>
      </c>
      <c r="F1521" s="40">
        <v>22</v>
      </c>
      <c r="G1521" s="40">
        <v>4411</v>
      </c>
      <c r="H1521" s="40">
        <v>29</v>
      </c>
    </row>
    <row r="1522" spans="1:8" ht="14.25">
      <c r="A1522" s="40" t="s">
        <v>1300</v>
      </c>
      <c r="B1522" s="40">
        <v>5</v>
      </c>
      <c r="C1522" s="53" t="s">
        <v>1309</v>
      </c>
      <c r="D1522" s="40" t="s">
        <v>1302</v>
      </c>
      <c r="E1522" s="40">
        <v>5982</v>
      </c>
      <c r="F1522" s="40">
        <v>22</v>
      </c>
      <c r="G1522" s="40">
        <v>4319</v>
      </c>
      <c r="H1522" s="40">
        <v>43</v>
      </c>
    </row>
    <row r="1523" spans="1:8" ht="14.25">
      <c r="A1523" s="40" t="s">
        <v>1300</v>
      </c>
      <c r="B1523" s="40">
        <v>5</v>
      </c>
      <c r="C1523" s="53" t="s">
        <v>1309</v>
      </c>
      <c r="D1523" s="40" t="s">
        <v>1302</v>
      </c>
      <c r="E1523" s="40">
        <v>6188</v>
      </c>
      <c r="F1523" s="40">
        <v>23</v>
      </c>
      <c r="G1523" s="40">
        <v>4176</v>
      </c>
      <c r="H1523" s="40">
        <v>75</v>
      </c>
    </row>
    <row r="1524" spans="1:8" ht="14.25">
      <c r="A1524" s="40" t="s">
        <v>1300</v>
      </c>
      <c r="B1524" s="40">
        <v>5</v>
      </c>
      <c r="C1524" s="53" t="s">
        <v>1309</v>
      </c>
      <c r="D1524" s="40" t="s">
        <v>1302</v>
      </c>
      <c r="E1524" s="40">
        <v>7016</v>
      </c>
      <c r="F1524" s="40">
        <v>26</v>
      </c>
      <c r="G1524" s="40">
        <v>5226</v>
      </c>
      <c r="H1524" s="40">
        <v>66</v>
      </c>
    </row>
    <row r="1525" spans="1:8" ht="14.25">
      <c r="A1525" s="40" t="s">
        <v>1300</v>
      </c>
      <c r="B1525" s="40">
        <v>5</v>
      </c>
      <c r="C1525" s="53" t="s">
        <v>1309</v>
      </c>
      <c r="D1525" s="40" t="s">
        <v>1302</v>
      </c>
      <c r="E1525" s="40">
        <v>7026</v>
      </c>
      <c r="F1525" s="40">
        <v>26</v>
      </c>
      <c r="G1525" s="40">
        <v>3599</v>
      </c>
      <c r="H1525" s="40">
        <v>69</v>
      </c>
    </row>
    <row r="1526" spans="1:8" ht="14.25">
      <c r="A1526" s="40" t="s">
        <v>1300</v>
      </c>
      <c r="B1526" s="40">
        <v>5</v>
      </c>
      <c r="C1526" s="53" t="s">
        <v>1309</v>
      </c>
      <c r="D1526" s="40" t="s">
        <v>1302</v>
      </c>
      <c r="E1526" s="40">
        <v>8130</v>
      </c>
      <c r="F1526" s="40">
        <v>60</v>
      </c>
      <c r="G1526" s="40">
        <v>8673</v>
      </c>
      <c r="H1526" s="40">
        <v>103</v>
      </c>
    </row>
    <row r="1527" spans="1:8" ht="14.25">
      <c r="A1527" s="40" t="s">
        <v>1300</v>
      </c>
      <c r="B1527" s="40">
        <v>5</v>
      </c>
      <c r="C1527" s="53" t="s">
        <v>1309</v>
      </c>
      <c r="D1527" s="40" t="s">
        <v>1304</v>
      </c>
      <c r="E1527" s="40">
        <v>149</v>
      </c>
      <c r="F1527" s="40">
        <v>2</v>
      </c>
      <c r="G1527" s="40">
        <v>298</v>
      </c>
      <c r="H1527" s="40">
        <v>4</v>
      </c>
    </row>
    <row r="1528" spans="1:8" ht="14.25">
      <c r="A1528" s="40" t="s">
        <v>1300</v>
      </c>
      <c r="B1528" s="40">
        <v>5</v>
      </c>
      <c r="C1528" s="53" t="s">
        <v>1309</v>
      </c>
      <c r="D1528" s="40" t="s">
        <v>1304</v>
      </c>
      <c r="E1528" s="40">
        <v>162</v>
      </c>
      <c r="F1528" s="40">
        <v>2</v>
      </c>
      <c r="G1528" s="40">
        <v>300</v>
      </c>
      <c r="H1528" s="40">
        <v>1</v>
      </c>
    </row>
    <row r="1529" spans="1:8" ht="14.25">
      <c r="A1529" s="40" t="s">
        <v>1300</v>
      </c>
      <c r="B1529" s="40">
        <v>5</v>
      </c>
      <c r="C1529" s="53" t="s">
        <v>1309</v>
      </c>
      <c r="D1529" s="40" t="s">
        <v>1304</v>
      </c>
      <c r="E1529" s="40">
        <v>188</v>
      </c>
      <c r="F1529" s="40">
        <v>5</v>
      </c>
      <c r="G1529" s="40">
        <v>875</v>
      </c>
      <c r="H1529" s="40">
        <v>12</v>
      </c>
    </row>
    <row r="1530" spans="1:8" ht="14.25">
      <c r="A1530" s="40" t="s">
        <v>1300</v>
      </c>
      <c r="B1530" s="40">
        <v>5</v>
      </c>
      <c r="C1530" s="53" t="s">
        <v>1309</v>
      </c>
      <c r="D1530" s="40" t="s">
        <v>1304</v>
      </c>
      <c r="E1530" s="40">
        <v>376</v>
      </c>
      <c r="F1530" s="40">
        <v>6</v>
      </c>
      <c r="G1530" s="40">
        <v>983</v>
      </c>
      <c r="H1530" s="40">
        <v>11</v>
      </c>
    </row>
    <row r="1531" spans="1:8" ht="14.25">
      <c r="A1531" s="40" t="s">
        <v>1300</v>
      </c>
      <c r="B1531" s="40">
        <v>5</v>
      </c>
      <c r="C1531" s="53" t="s">
        <v>1309</v>
      </c>
      <c r="D1531" s="40" t="s">
        <v>1304</v>
      </c>
      <c r="E1531" s="40">
        <v>564</v>
      </c>
      <c r="F1531" s="40">
        <v>3</v>
      </c>
      <c r="G1531" s="40">
        <v>435</v>
      </c>
      <c r="H1531" s="40">
        <v>3</v>
      </c>
    </row>
    <row r="1532" spans="1:8" ht="14.25">
      <c r="A1532" s="40" t="s">
        <v>1300</v>
      </c>
      <c r="B1532" s="40">
        <v>5</v>
      </c>
      <c r="C1532" s="53" t="s">
        <v>1309</v>
      </c>
      <c r="D1532" s="40" t="s">
        <v>1304</v>
      </c>
      <c r="E1532" s="40">
        <v>674</v>
      </c>
      <c r="F1532" s="40">
        <v>8</v>
      </c>
      <c r="G1532" s="40">
        <v>1129</v>
      </c>
      <c r="H1532" s="40">
        <v>12</v>
      </c>
    </row>
    <row r="1533" spans="1:8" ht="14.25">
      <c r="A1533" s="40" t="s">
        <v>1300</v>
      </c>
      <c r="B1533" s="40">
        <v>5</v>
      </c>
      <c r="C1533" s="53" t="s">
        <v>1309</v>
      </c>
      <c r="D1533" s="40" t="s">
        <v>1304</v>
      </c>
      <c r="E1533" s="40">
        <v>940</v>
      </c>
      <c r="F1533" s="40">
        <v>25</v>
      </c>
      <c r="G1533" s="40">
        <v>3826</v>
      </c>
      <c r="H1533" s="40">
        <v>39</v>
      </c>
    </row>
    <row r="1534" spans="1:8" ht="14.25">
      <c r="A1534" s="40" t="s">
        <v>1300</v>
      </c>
      <c r="B1534" s="40">
        <v>5</v>
      </c>
      <c r="C1534" s="53" t="s">
        <v>1309</v>
      </c>
      <c r="D1534" s="40" t="s">
        <v>1304</v>
      </c>
      <c r="E1534" s="40">
        <v>1128</v>
      </c>
      <c r="F1534" s="40">
        <v>12</v>
      </c>
      <c r="G1534" s="40">
        <v>1877</v>
      </c>
      <c r="H1534" s="40">
        <v>20</v>
      </c>
    </row>
    <row r="1535" spans="1:8" ht="14.25">
      <c r="A1535" s="40" t="s">
        <v>1300</v>
      </c>
      <c r="B1535" s="40">
        <v>5</v>
      </c>
      <c r="C1535" s="53" t="s">
        <v>1309</v>
      </c>
      <c r="D1535" s="40" t="s">
        <v>1304</v>
      </c>
      <c r="E1535" s="40">
        <v>1504</v>
      </c>
      <c r="F1535" s="40">
        <v>16</v>
      </c>
      <c r="G1535" s="40">
        <v>2187</v>
      </c>
      <c r="H1535" s="40">
        <v>29</v>
      </c>
    </row>
    <row r="1536" spans="1:8" ht="14.25">
      <c r="A1536" s="40" t="s">
        <v>1300</v>
      </c>
      <c r="B1536" s="40">
        <v>5</v>
      </c>
      <c r="C1536" s="53" t="s">
        <v>1309</v>
      </c>
      <c r="D1536" s="40" t="s">
        <v>1304</v>
      </c>
      <c r="E1536" s="40">
        <v>1692</v>
      </c>
      <c r="F1536" s="40">
        <v>9</v>
      </c>
      <c r="G1536" s="40">
        <v>1245</v>
      </c>
      <c r="H1536" s="40">
        <v>12</v>
      </c>
    </row>
    <row r="1537" spans="1:8" ht="14.25">
      <c r="A1537" s="40" t="s">
        <v>1300</v>
      </c>
      <c r="B1537" s="40">
        <v>5</v>
      </c>
      <c r="C1537" s="53" t="s">
        <v>1309</v>
      </c>
      <c r="D1537" s="40" t="s">
        <v>1304</v>
      </c>
      <c r="E1537" s="40">
        <v>1880</v>
      </c>
      <c r="F1537" s="40">
        <v>10</v>
      </c>
      <c r="G1537" s="40">
        <v>1663</v>
      </c>
      <c r="H1537" s="40">
        <v>18</v>
      </c>
    </row>
    <row r="1538" spans="1:8" ht="14.25">
      <c r="A1538" s="40" t="s">
        <v>1300</v>
      </c>
      <c r="B1538" s="40">
        <v>5</v>
      </c>
      <c r="C1538" s="53" t="s">
        <v>1309</v>
      </c>
      <c r="D1538" s="40" t="s">
        <v>1304</v>
      </c>
      <c r="E1538" s="40">
        <v>2068</v>
      </c>
      <c r="F1538" s="40">
        <v>11</v>
      </c>
      <c r="G1538" s="40">
        <v>1761</v>
      </c>
      <c r="H1538" s="40">
        <v>26</v>
      </c>
    </row>
    <row r="1539" spans="1:8" ht="14.25">
      <c r="A1539" s="40" t="s">
        <v>1300</v>
      </c>
      <c r="B1539" s="40">
        <v>5</v>
      </c>
      <c r="C1539" s="53" t="s">
        <v>1309</v>
      </c>
      <c r="D1539" s="40" t="s">
        <v>1304</v>
      </c>
      <c r="E1539" s="40">
        <v>2632</v>
      </c>
      <c r="F1539" s="40">
        <v>14</v>
      </c>
      <c r="G1539" s="40">
        <v>2278</v>
      </c>
      <c r="H1539" s="40">
        <v>32</v>
      </c>
    </row>
    <row r="1540" spans="1:8" ht="14.25">
      <c r="A1540" s="40" t="s">
        <v>1300</v>
      </c>
      <c r="B1540" s="40">
        <v>5</v>
      </c>
      <c r="C1540" s="53" t="s">
        <v>1309</v>
      </c>
      <c r="D1540" s="40" t="s">
        <v>1304</v>
      </c>
      <c r="E1540" s="40">
        <v>2820</v>
      </c>
      <c r="F1540" s="40">
        <v>15</v>
      </c>
      <c r="G1540" s="40">
        <v>1576</v>
      </c>
      <c r="H1540" s="40">
        <v>11</v>
      </c>
    </row>
    <row r="1541" spans="1:8" ht="14.25">
      <c r="A1541" s="40" t="s">
        <v>1300</v>
      </c>
      <c r="B1541" s="40">
        <v>5</v>
      </c>
      <c r="C1541" s="53" t="s">
        <v>1309</v>
      </c>
      <c r="D1541" s="40" t="s">
        <v>1304</v>
      </c>
      <c r="E1541" s="40">
        <v>3384</v>
      </c>
      <c r="F1541" s="40">
        <v>18</v>
      </c>
      <c r="G1541" s="40">
        <v>2704</v>
      </c>
      <c r="H1541" s="40">
        <v>31</v>
      </c>
    </row>
    <row r="1542" spans="1:8" ht="14.25">
      <c r="A1542" s="40" t="s">
        <v>1300</v>
      </c>
      <c r="B1542" s="40">
        <v>5</v>
      </c>
      <c r="C1542" s="53" t="s">
        <v>1309</v>
      </c>
      <c r="D1542" s="40" t="s">
        <v>1304</v>
      </c>
      <c r="E1542" s="40">
        <v>13724</v>
      </c>
      <c r="F1542" s="40">
        <v>73</v>
      </c>
      <c r="G1542" s="40">
        <v>10900</v>
      </c>
      <c r="H1542" s="40">
        <v>185</v>
      </c>
    </row>
    <row r="1543" spans="1:8" ht="14.25">
      <c r="A1543" s="40" t="s">
        <v>1300</v>
      </c>
      <c r="B1543" s="40">
        <v>5</v>
      </c>
      <c r="C1543" s="53" t="s">
        <v>1309</v>
      </c>
      <c r="D1543" s="40" t="s">
        <v>1304</v>
      </c>
      <c r="E1543" s="40">
        <v>14288</v>
      </c>
      <c r="F1543" s="40">
        <v>76</v>
      </c>
      <c r="G1543" s="40">
        <v>11574</v>
      </c>
      <c r="H1543" s="40">
        <v>83</v>
      </c>
    </row>
    <row r="1544" spans="1:8" ht="14.25">
      <c r="A1544" s="40" t="s">
        <v>1300</v>
      </c>
      <c r="B1544" s="40">
        <v>5</v>
      </c>
      <c r="C1544" s="53" t="s">
        <v>1309</v>
      </c>
      <c r="D1544" s="40" t="s">
        <v>1304</v>
      </c>
      <c r="E1544" s="40">
        <v>14852</v>
      </c>
      <c r="F1544" s="40">
        <v>79</v>
      </c>
      <c r="G1544" s="40">
        <v>11687</v>
      </c>
      <c r="H1544" s="40">
        <v>144</v>
      </c>
    </row>
    <row r="1545" spans="1:8" ht="14.25">
      <c r="A1545" s="40" t="s">
        <v>1300</v>
      </c>
      <c r="B1545" s="40">
        <v>5</v>
      </c>
      <c r="C1545" s="53" t="s">
        <v>1309</v>
      </c>
      <c r="D1545" s="40" t="s">
        <v>1304</v>
      </c>
      <c r="E1545" s="40">
        <v>15040</v>
      </c>
      <c r="F1545" s="40">
        <v>80</v>
      </c>
      <c r="G1545" s="40">
        <v>10591</v>
      </c>
      <c r="H1545" s="40">
        <v>93</v>
      </c>
    </row>
    <row r="1546" spans="1:8" ht="14.25">
      <c r="A1546" s="40" t="s">
        <v>1300</v>
      </c>
      <c r="B1546" s="40">
        <v>5</v>
      </c>
      <c r="C1546" s="53" t="s">
        <v>1309</v>
      </c>
      <c r="D1546" s="40" t="s">
        <v>1304</v>
      </c>
      <c r="E1546" s="40">
        <v>15228</v>
      </c>
      <c r="F1546" s="40">
        <v>324</v>
      </c>
      <c r="G1546" s="40">
        <v>45063</v>
      </c>
      <c r="H1546" s="40">
        <v>474</v>
      </c>
    </row>
    <row r="1547" spans="1:8" ht="14.25">
      <c r="A1547" s="40" t="s">
        <v>1300</v>
      </c>
      <c r="B1547" s="40">
        <v>5</v>
      </c>
      <c r="C1547" s="53" t="s">
        <v>1309</v>
      </c>
      <c r="D1547" s="40" t="s">
        <v>1304</v>
      </c>
      <c r="E1547" s="40">
        <v>15377</v>
      </c>
      <c r="F1547" s="40">
        <v>82</v>
      </c>
      <c r="G1547" s="40">
        <v>11605</v>
      </c>
      <c r="H1547" s="40">
        <v>111</v>
      </c>
    </row>
    <row r="1548" spans="1:8" ht="14.25">
      <c r="A1548" s="40" t="s">
        <v>1300</v>
      </c>
      <c r="B1548" s="40">
        <v>5</v>
      </c>
      <c r="C1548" s="53" t="s">
        <v>1309</v>
      </c>
      <c r="D1548" s="40" t="s">
        <v>1304</v>
      </c>
      <c r="E1548" s="40">
        <v>15980</v>
      </c>
      <c r="F1548" s="40">
        <v>170</v>
      </c>
      <c r="G1548" s="40">
        <v>27265</v>
      </c>
      <c r="H1548" s="40">
        <v>371</v>
      </c>
    </row>
    <row r="1549" spans="1:8" ht="14.25">
      <c r="A1549" s="40" t="s">
        <v>1300</v>
      </c>
      <c r="B1549" s="40">
        <v>5</v>
      </c>
      <c r="C1549" s="53" t="s">
        <v>1309</v>
      </c>
      <c r="D1549" s="40" t="s">
        <v>1304</v>
      </c>
      <c r="E1549" s="40">
        <v>16168</v>
      </c>
      <c r="F1549" s="40">
        <v>172</v>
      </c>
      <c r="G1549" s="40">
        <v>28952</v>
      </c>
      <c r="H1549" s="40">
        <v>348</v>
      </c>
    </row>
    <row r="1550" spans="1:8" ht="14.25">
      <c r="A1550" s="40" t="s">
        <v>1300</v>
      </c>
      <c r="B1550" s="40">
        <v>5</v>
      </c>
      <c r="C1550" s="53" t="s">
        <v>1309</v>
      </c>
      <c r="D1550" s="40" t="s">
        <v>1304</v>
      </c>
      <c r="E1550" s="40">
        <v>16356</v>
      </c>
      <c r="F1550" s="40">
        <v>348</v>
      </c>
      <c r="G1550" s="40">
        <v>51658</v>
      </c>
      <c r="H1550" s="40">
        <v>557</v>
      </c>
    </row>
    <row r="1551" spans="1:8" ht="14.25">
      <c r="A1551" s="40" t="s">
        <v>1300</v>
      </c>
      <c r="B1551" s="40">
        <v>5</v>
      </c>
      <c r="C1551" s="53" t="s">
        <v>1309</v>
      </c>
      <c r="D1551" s="40" t="s">
        <v>1304</v>
      </c>
      <c r="E1551" s="40">
        <v>16544</v>
      </c>
      <c r="F1551" s="40">
        <v>176</v>
      </c>
      <c r="G1551" s="40">
        <v>26104</v>
      </c>
      <c r="H1551" s="40">
        <v>292</v>
      </c>
    </row>
    <row r="1552" spans="1:8" ht="14.25">
      <c r="A1552" s="40" t="s">
        <v>1300</v>
      </c>
      <c r="B1552" s="40">
        <v>5</v>
      </c>
      <c r="C1552" s="53" t="s">
        <v>1309</v>
      </c>
      <c r="D1552" s="40" t="s">
        <v>1304</v>
      </c>
      <c r="E1552" s="40">
        <v>16920</v>
      </c>
      <c r="F1552" s="40">
        <v>90</v>
      </c>
      <c r="G1552" s="40">
        <v>13159</v>
      </c>
      <c r="H1552" s="40">
        <v>137</v>
      </c>
    </row>
    <row r="1553" spans="1:8" ht="14.25">
      <c r="A1553" s="40" t="s">
        <v>1300</v>
      </c>
      <c r="B1553" s="40">
        <v>5</v>
      </c>
      <c r="C1553" s="53" t="s">
        <v>1309</v>
      </c>
      <c r="D1553" s="40" t="s">
        <v>1304</v>
      </c>
      <c r="E1553" s="40">
        <v>17460</v>
      </c>
      <c r="F1553" s="40">
        <v>186</v>
      </c>
      <c r="G1553" s="40">
        <v>24931</v>
      </c>
      <c r="H1553" s="40">
        <v>297</v>
      </c>
    </row>
    <row r="1554" spans="1:8" ht="14.25">
      <c r="A1554" s="40" t="s">
        <v>1300</v>
      </c>
      <c r="B1554" s="40">
        <v>5</v>
      </c>
      <c r="C1554" s="53" t="s">
        <v>1309</v>
      </c>
      <c r="D1554" s="40" t="s">
        <v>1304</v>
      </c>
      <c r="E1554" s="40">
        <v>17484</v>
      </c>
      <c r="F1554" s="40">
        <v>186</v>
      </c>
      <c r="G1554" s="40">
        <v>26583</v>
      </c>
      <c r="H1554" s="40">
        <v>273</v>
      </c>
    </row>
    <row r="1555" spans="1:8" ht="14.25">
      <c r="A1555" s="40" t="s">
        <v>1300</v>
      </c>
      <c r="B1555" s="40">
        <v>6</v>
      </c>
      <c r="C1555" s="53" t="s">
        <v>1310</v>
      </c>
      <c r="D1555" s="40" t="s">
        <v>1302</v>
      </c>
      <c r="E1555" s="40">
        <v>532</v>
      </c>
      <c r="F1555" s="40">
        <v>4</v>
      </c>
      <c r="G1555" s="40">
        <v>725</v>
      </c>
      <c r="H1555" s="40">
        <v>7</v>
      </c>
    </row>
    <row r="1556" spans="1:8" ht="14.25">
      <c r="A1556" s="40" t="s">
        <v>1300</v>
      </c>
      <c r="B1556" s="40">
        <v>6</v>
      </c>
      <c r="C1556" s="53" t="s">
        <v>1310</v>
      </c>
      <c r="D1556" s="40" t="s">
        <v>1302</v>
      </c>
      <c r="E1556" s="40">
        <v>542</v>
      </c>
      <c r="F1556" s="40">
        <v>4</v>
      </c>
      <c r="G1556" s="40">
        <v>735</v>
      </c>
      <c r="H1556" s="40">
        <v>6</v>
      </c>
    </row>
    <row r="1557" spans="1:8" ht="14.25">
      <c r="A1557" s="40" t="s">
        <v>1300</v>
      </c>
      <c r="B1557" s="40">
        <v>6</v>
      </c>
      <c r="C1557" s="53" t="s">
        <v>1310</v>
      </c>
      <c r="D1557" s="40" t="s">
        <v>1304</v>
      </c>
      <c r="E1557" s="40">
        <v>149</v>
      </c>
      <c r="F1557" s="40">
        <v>2</v>
      </c>
      <c r="G1557" s="40">
        <v>173</v>
      </c>
      <c r="H1557" s="40">
        <v>5</v>
      </c>
    </row>
    <row r="1558" spans="1:8" ht="14.25">
      <c r="A1558" s="40" t="s">
        <v>1300</v>
      </c>
      <c r="B1558" s="40">
        <v>6</v>
      </c>
      <c r="C1558" s="53" t="s">
        <v>1310</v>
      </c>
      <c r="D1558" s="40" t="s">
        <v>1304</v>
      </c>
      <c r="E1558" s="40">
        <v>188</v>
      </c>
      <c r="F1558" s="40">
        <v>2</v>
      </c>
      <c r="G1558" s="40">
        <v>162</v>
      </c>
      <c r="H1558" s="40">
        <v>2</v>
      </c>
    </row>
    <row r="1559" spans="1:8" ht="14.25">
      <c r="A1559" s="40" t="s">
        <v>1300</v>
      </c>
      <c r="B1559" s="40">
        <v>6</v>
      </c>
      <c r="C1559" s="53" t="s">
        <v>1310</v>
      </c>
      <c r="D1559" s="40" t="s">
        <v>1304</v>
      </c>
      <c r="E1559" s="40">
        <v>298</v>
      </c>
      <c r="F1559" s="40">
        <v>2</v>
      </c>
      <c r="G1559" s="40">
        <v>291</v>
      </c>
      <c r="H1559" s="40">
        <v>6</v>
      </c>
    </row>
    <row r="1560" spans="1:8" ht="14.25">
      <c r="A1560" s="40" t="s">
        <v>1300</v>
      </c>
      <c r="B1560" s="40">
        <v>6</v>
      </c>
      <c r="C1560" s="53" t="s">
        <v>1310</v>
      </c>
      <c r="D1560" s="40" t="s">
        <v>1304</v>
      </c>
      <c r="E1560" s="40">
        <v>564</v>
      </c>
      <c r="F1560" s="40">
        <v>6</v>
      </c>
      <c r="G1560" s="40">
        <v>861</v>
      </c>
      <c r="H1560" s="40">
        <v>5</v>
      </c>
    </row>
    <row r="1561" spans="1:8" ht="14.25">
      <c r="A1561" s="40" t="s">
        <v>1300</v>
      </c>
      <c r="B1561" s="40">
        <v>6</v>
      </c>
      <c r="C1561" s="53" t="s">
        <v>1310</v>
      </c>
      <c r="D1561" s="40" t="s">
        <v>1304</v>
      </c>
      <c r="E1561" s="40">
        <v>752</v>
      </c>
      <c r="F1561" s="40">
        <v>4</v>
      </c>
      <c r="G1561" s="40">
        <v>644</v>
      </c>
      <c r="H1561" s="40">
        <v>3</v>
      </c>
    </row>
    <row r="1562" spans="1:8" ht="14.25">
      <c r="A1562" s="40" t="s">
        <v>1300</v>
      </c>
      <c r="B1562" s="40">
        <v>6</v>
      </c>
      <c r="C1562" s="53" t="s">
        <v>1310</v>
      </c>
      <c r="D1562" s="40" t="s">
        <v>1304</v>
      </c>
      <c r="E1562" s="40">
        <v>940</v>
      </c>
      <c r="F1562" s="40">
        <v>5</v>
      </c>
      <c r="G1562" s="40">
        <v>603</v>
      </c>
      <c r="H1562" s="40">
        <v>4</v>
      </c>
    </row>
    <row r="1563" spans="1:8" ht="14.25">
      <c r="A1563" s="40" t="s">
        <v>1300</v>
      </c>
      <c r="B1563" s="40">
        <v>6</v>
      </c>
      <c r="C1563" s="53" t="s">
        <v>1310</v>
      </c>
      <c r="D1563" s="40" t="s">
        <v>1304</v>
      </c>
      <c r="E1563" s="40">
        <v>1316</v>
      </c>
      <c r="F1563" s="40">
        <v>7</v>
      </c>
      <c r="G1563" s="40">
        <v>982</v>
      </c>
      <c r="H1563" s="40">
        <v>3</v>
      </c>
    </row>
    <row r="1564" spans="1:8" ht="14.25">
      <c r="A1564" s="40" t="s">
        <v>1300</v>
      </c>
      <c r="B1564" s="40">
        <v>6</v>
      </c>
      <c r="C1564" s="53" t="s">
        <v>1310</v>
      </c>
      <c r="D1564" s="40" t="s">
        <v>1304</v>
      </c>
      <c r="E1564" s="40">
        <v>1504</v>
      </c>
      <c r="F1564" s="40">
        <v>8</v>
      </c>
      <c r="G1564" s="40">
        <v>1153</v>
      </c>
      <c r="H1564" s="40">
        <v>7</v>
      </c>
    </row>
    <row r="1565" spans="1:8" ht="14.25">
      <c r="A1565" s="40" t="s">
        <v>1300</v>
      </c>
      <c r="B1565" s="40">
        <v>6</v>
      </c>
      <c r="C1565" s="53" t="s">
        <v>1310</v>
      </c>
      <c r="D1565" s="40" t="s">
        <v>1304</v>
      </c>
      <c r="E1565" s="40">
        <v>1880</v>
      </c>
      <c r="F1565" s="40">
        <v>30</v>
      </c>
      <c r="G1565" s="40">
        <v>3959</v>
      </c>
      <c r="H1565" s="40">
        <v>45</v>
      </c>
    </row>
    <row r="1566" spans="1:8" ht="14.25">
      <c r="A1566" s="40" t="s">
        <v>1300</v>
      </c>
      <c r="B1566" s="40">
        <v>6</v>
      </c>
      <c r="C1566" s="53" t="s">
        <v>1310</v>
      </c>
      <c r="D1566" s="40" t="s">
        <v>1304</v>
      </c>
      <c r="E1566" s="40">
        <v>2068</v>
      </c>
      <c r="F1566" s="40">
        <v>11</v>
      </c>
      <c r="G1566" s="40">
        <v>1463</v>
      </c>
      <c r="H1566" s="40">
        <v>19</v>
      </c>
    </row>
    <row r="1567" spans="1:8" ht="14.25">
      <c r="A1567" s="40" t="s">
        <v>1300</v>
      </c>
      <c r="B1567" s="40">
        <v>6</v>
      </c>
      <c r="C1567" s="53" t="s">
        <v>1310</v>
      </c>
      <c r="D1567" s="40" t="s">
        <v>1304</v>
      </c>
      <c r="E1567" s="40">
        <v>2820</v>
      </c>
      <c r="F1567" s="40">
        <v>15</v>
      </c>
      <c r="G1567" s="40">
        <v>2125</v>
      </c>
      <c r="H1567" s="40">
        <v>27</v>
      </c>
    </row>
    <row r="1568" spans="1:8" ht="14.25">
      <c r="A1568" s="40" t="s">
        <v>1300</v>
      </c>
      <c r="B1568" s="40">
        <v>6</v>
      </c>
      <c r="C1568" s="53" t="s">
        <v>1310</v>
      </c>
      <c r="D1568" s="40" t="s">
        <v>1304</v>
      </c>
      <c r="E1568" s="40">
        <v>3384</v>
      </c>
      <c r="F1568" s="40">
        <v>36</v>
      </c>
      <c r="G1568" s="40">
        <v>6112</v>
      </c>
      <c r="H1568" s="40">
        <v>138</v>
      </c>
    </row>
    <row r="1569" spans="1:8" ht="14.25">
      <c r="A1569" s="40" t="s">
        <v>1300</v>
      </c>
      <c r="B1569" s="40">
        <v>6</v>
      </c>
      <c r="C1569" s="53" t="s">
        <v>1310</v>
      </c>
      <c r="D1569" s="40" t="s">
        <v>1304</v>
      </c>
      <c r="E1569" s="40">
        <v>3760</v>
      </c>
      <c r="F1569" s="40">
        <v>20</v>
      </c>
      <c r="G1569" s="40">
        <v>2917</v>
      </c>
      <c r="H1569" s="40">
        <v>57</v>
      </c>
    </row>
    <row r="1570" spans="1:8" ht="14.25">
      <c r="A1570" s="40" t="s">
        <v>1300</v>
      </c>
      <c r="B1570" s="40">
        <v>6</v>
      </c>
      <c r="C1570" s="53" t="s">
        <v>1310</v>
      </c>
      <c r="D1570" s="40" t="s">
        <v>1304</v>
      </c>
      <c r="E1570" s="40">
        <v>5264</v>
      </c>
      <c r="F1570" s="40">
        <v>28</v>
      </c>
      <c r="G1570" s="40">
        <v>2900</v>
      </c>
      <c r="H1570" s="40">
        <v>49</v>
      </c>
    </row>
    <row r="1571" spans="1:8" ht="14.25">
      <c r="A1571" s="40" t="s">
        <v>1300</v>
      </c>
      <c r="B1571" s="40">
        <v>6</v>
      </c>
      <c r="C1571" s="53" t="s">
        <v>1310</v>
      </c>
      <c r="D1571" s="40" t="s">
        <v>1304</v>
      </c>
      <c r="E1571" s="40">
        <v>16544</v>
      </c>
      <c r="F1571" s="40">
        <v>88</v>
      </c>
      <c r="G1571" s="40">
        <v>8846</v>
      </c>
      <c r="H1571" s="40">
        <v>143</v>
      </c>
    </row>
    <row r="1572" spans="1:8" ht="14.25">
      <c r="A1572" s="40" t="s">
        <v>1300</v>
      </c>
      <c r="B1572" s="40">
        <v>6</v>
      </c>
      <c r="C1572" s="53" t="s">
        <v>1310</v>
      </c>
      <c r="D1572" s="40" t="s">
        <v>1304</v>
      </c>
      <c r="E1572" s="40">
        <v>19552</v>
      </c>
      <c r="F1572" s="40">
        <v>208</v>
      </c>
      <c r="G1572" s="40">
        <v>28609</v>
      </c>
      <c r="H1572" s="40">
        <v>429</v>
      </c>
    </row>
    <row r="1573" spans="1:8" ht="14.25">
      <c r="A1573" s="40" t="s">
        <v>1300</v>
      </c>
      <c r="B1573" s="40">
        <v>6</v>
      </c>
      <c r="C1573" s="53" t="s">
        <v>1310</v>
      </c>
      <c r="D1573" s="40" t="s">
        <v>1304</v>
      </c>
      <c r="E1573" s="40">
        <v>19740</v>
      </c>
      <c r="F1573" s="40">
        <v>210</v>
      </c>
      <c r="G1573" s="40">
        <v>29281</v>
      </c>
      <c r="H1573" s="40">
        <v>374</v>
      </c>
    </row>
    <row r="1574" spans="1:8" ht="14.25">
      <c r="A1574" s="40" t="s">
        <v>1300</v>
      </c>
      <c r="B1574" s="40">
        <v>6</v>
      </c>
      <c r="C1574" s="53" t="s">
        <v>1310</v>
      </c>
      <c r="D1574" s="40" t="s">
        <v>1304</v>
      </c>
      <c r="E1574" s="40">
        <v>19928</v>
      </c>
      <c r="F1574" s="40">
        <v>212</v>
      </c>
      <c r="G1574" s="40">
        <v>34704</v>
      </c>
      <c r="H1574" s="40">
        <v>692</v>
      </c>
    </row>
    <row r="1575" spans="1:8" ht="14.25">
      <c r="A1575" s="40" t="s">
        <v>1300</v>
      </c>
      <c r="B1575" s="40">
        <v>6</v>
      </c>
      <c r="C1575" s="53" t="s">
        <v>1310</v>
      </c>
      <c r="D1575" s="40" t="s">
        <v>1304</v>
      </c>
      <c r="E1575" s="40">
        <v>20492</v>
      </c>
      <c r="F1575" s="40">
        <v>109</v>
      </c>
      <c r="G1575" s="40">
        <v>14793</v>
      </c>
      <c r="H1575" s="40">
        <v>98</v>
      </c>
    </row>
    <row r="1576" spans="1:8" ht="14.25">
      <c r="A1576" s="40" t="s">
        <v>1300</v>
      </c>
      <c r="B1576" s="40">
        <v>6</v>
      </c>
      <c r="C1576" s="53" t="s">
        <v>1310</v>
      </c>
      <c r="D1576" s="40" t="s">
        <v>1304</v>
      </c>
      <c r="E1576" s="40">
        <v>20680</v>
      </c>
      <c r="F1576" s="40">
        <v>110</v>
      </c>
      <c r="G1576" s="40">
        <v>14158</v>
      </c>
      <c r="H1576" s="40">
        <v>113</v>
      </c>
    </row>
    <row r="1577" spans="1:8" ht="14.25">
      <c r="A1577" s="40" t="s">
        <v>1300</v>
      </c>
      <c r="B1577" s="40">
        <v>6</v>
      </c>
      <c r="C1577" s="53" t="s">
        <v>1310</v>
      </c>
      <c r="D1577" s="40" t="s">
        <v>1304</v>
      </c>
      <c r="E1577" s="40">
        <v>21056</v>
      </c>
      <c r="F1577" s="40">
        <v>224</v>
      </c>
      <c r="G1577" s="40">
        <v>29919</v>
      </c>
      <c r="H1577" s="40">
        <v>296</v>
      </c>
    </row>
    <row r="1578" spans="1:8" ht="14.25">
      <c r="A1578" s="40" t="s">
        <v>1300</v>
      </c>
      <c r="B1578" s="40">
        <v>6</v>
      </c>
      <c r="C1578" s="53" t="s">
        <v>1310</v>
      </c>
      <c r="D1578" s="40" t="s">
        <v>1304</v>
      </c>
      <c r="E1578" s="40">
        <v>21244</v>
      </c>
      <c r="F1578" s="40">
        <v>226</v>
      </c>
      <c r="G1578" s="40">
        <v>28485</v>
      </c>
      <c r="H1578" s="40">
        <v>319</v>
      </c>
    </row>
    <row r="1579" spans="1:8" ht="14.25">
      <c r="A1579" s="40" t="s">
        <v>1300</v>
      </c>
      <c r="B1579" s="40">
        <v>6</v>
      </c>
      <c r="C1579" s="53" t="s">
        <v>1310</v>
      </c>
      <c r="D1579" s="40" t="s">
        <v>1304</v>
      </c>
      <c r="E1579" s="40">
        <v>21432</v>
      </c>
      <c r="F1579" s="40">
        <v>114</v>
      </c>
      <c r="G1579" s="40">
        <v>14785</v>
      </c>
      <c r="H1579" s="40">
        <v>290</v>
      </c>
    </row>
    <row r="1580" spans="1:8" ht="14.25">
      <c r="A1580" s="40" t="s">
        <v>1300</v>
      </c>
      <c r="B1580" s="40">
        <v>6</v>
      </c>
      <c r="C1580" s="53" t="s">
        <v>1310</v>
      </c>
      <c r="D1580" s="40" t="s">
        <v>1304</v>
      </c>
      <c r="E1580" s="40">
        <v>21808</v>
      </c>
      <c r="F1580" s="40">
        <v>232</v>
      </c>
      <c r="G1580" s="40">
        <v>32601</v>
      </c>
      <c r="H1580" s="40">
        <v>434</v>
      </c>
    </row>
    <row r="1581" spans="1:8" ht="14.25">
      <c r="A1581" s="40" t="s">
        <v>1300</v>
      </c>
      <c r="B1581" s="40">
        <v>6</v>
      </c>
      <c r="C1581" s="53" t="s">
        <v>1310</v>
      </c>
      <c r="D1581" s="40" t="s">
        <v>1304</v>
      </c>
      <c r="E1581" s="40">
        <v>21996</v>
      </c>
      <c r="F1581" s="40">
        <v>234</v>
      </c>
      <c r="G1581" s="40">
        <v>36721</v>
      </c>
      <c r="H1581" s="40">
        <v>522</v>
      </c>
    </row>
    <row r="1582" spans="1:8" ht="14.25">
      <c r="A1582" s="40" t="s">
        <v>1300</v>
      </c>
      <c r="B1582" s="40">
        <v>6</v>
      </c>
      <c r="C1582" s="53" t="s">
        <v>1310</v>
      </c>
      <c r="D1582" s="40" t="s">
        <v>1304</v>
      </c>
      <c r="E1582" s="40">
        <v>22560</v>
      </c>
      <c r="F1582" s="40">
        <v>120</v>
      </c>
      <c r="G1582" s="40">
        <v>18810</v>
      </c>
      <c r="H1582" s="40">
        <v>321</v>
      </c>
    </row>
    <row r="1583" spans="1:8" ht="14.25">
      <c r="A1583" s="40" t="s">
        <v>1300</v>
      </c>
      <c r="B1583" s="40">
        <v>6</v>
      </c>
      <c r="C1583" s="53" t="s">
        <v>1310</v>
      </c>
      <c r="D1583" s="40" t="s">
        <v>1304</v>
      </c>
      <c r="E1583" s="40">
        <v>22748</v>
      </c>
      <c r="F1583" s="40">
        <v>242</v>
      </c>
      <c r="G1583" s="40">
        <v>37778</v>
      </c>
      <c r="H1583" s="40">
        <v>547</v>
      </c>
    </row>
    <row r="1584" spans="1:8" ht="14.25">
      <c r="A1584" s="40" t="s">
        <v>1300</v>
      </c>
      <c r="B1584" s="40">
        <v>6</v>
      </c>
      <c r="C1584" s="53" t="s">
        <v>1310</v>
      </c>
      <c r="D1584" s="40" t="s">
        <v>1304</v>
      </c>
      <c r="E1584" s="40">
        <v>22936</v>
      </c>
      <c r="F1584" s="40">
        <v>122</v>
      </c>
      <c r="G1584" s="40">
        <v>16820</v>
      </c>
      <c r="H1584" s="40">
        <v>198</v>
      </c>
    </row>
    <row r="1585" spans="1:8" ht="14.25">
      <c r="A1585" s="40" t="s">
        <v>1300</v>
      </c>
      <c r="B1585" s="40">
        <v>6</v>
      </c>
      <c r="C1585" s="53" t="s">
        <v>1310</v>
      </c>
      <c r="D1585" s="40" t="s">
        <v>1304</v>
      </c>
      <c r="E1585" s="40">
        <v>23249</v>
      </c>
      <c r="F1585" s="40">
        <v>248</v>
      </c>
      <c r="G1585" s="40">
        <v>34718</v>
      </c>
      <c r="H1585" s="40">
        <v>373</v>
      </c>
    </row>
    <row r="1586" spans="1:8" ht="14.25">
      <c r="A1586" s="40" t="s">
        <v>1300</v>
      </c>
      <c r="B1586" s="40">
        <v>7</v>
      </c>
      <c r="C1586" s="53" t="s">
        <v>1311</v>
      </c>
      <c r="D1586" s="40" t="s">
        <v>1304</v>
      </c>
      <c r="E1586" s="40">
        <v>188</v>
      </c>
      <c r="F1586" s="40">
        <v>3</v>
      </c>
      <c r="G1586" s="40">
        <v>497</v>
      </c>
      <c r="H1586" s="40">
        <v>14</v>
      </c>
    </row>
    <row r="1587" spans="1:8" ht="14.25">
      <c r="A1587" s="40" t="s">
        <v>1300</v>
      </c>
      <c r="B1587" s="40">
        <v>7</v>
      </c>
      <c r="C1587" s="53" t="s">
        <v>1311</v>
      </c>
      <c r="D1587" s="40" t="s">
        <v>1304</v>
      </c>
      <c r="E1587" s="40">
        <v>1269</v>
      </c>
      <c r="F1587" s="40">
        <v>16</v>
      </c>
      <c r="G1587" s="40">
        <v>1946</v>
      </c>
      <c r="H1587" s="40">
        <v>26</v>
      </c>
    </row>
    <row r="1588" spans="1:8" ht="14.25">
      <c r="A1588" s="40" t="s">
        <v>1300</v>
      </c>
      <c r="B1588" s="40">
        <v>7</v>
      </c>
      <c r="C1588" s="53" t="s">
        <v>1311</v>
      </c>
      <c r="D1588" s="40" t="s">
        <v>1304</v>
      </c>
      <c r="E1588" s="40">
        <v>1316</v>
      </c>
      <c r="F1588" s="40">
        <v>14</v>
      </c>
      <c r="G1588" s="40">
        <v>1498</v>
      </c>
      <c r="H1588" s="40">
        <v>33</v>
      </c>
    </row>
    <row r="1589" spans="1:8" ht="14.25">
      <c r="A1589" s="40" t="s">
        <v>1300</v>
      </c>
      <c r="B1589" s="40">
        <v>7</v>
      </c>
      <c r="C1589" s="53" t="s">
        <v>1311</v>
      </c>
      <c r="D1589" s="40" t="s">
        <v>1304</v>
      </c>
      <c r="E1589" s="40">
        <v>1402</v>
      </c>
      <c r="F1589" s="40">
        <v>18</v>
      </c>
      <c r="G1589" s="40">
        <v>2271</v>
      </c>
      <c r="H1589" s="40">
        <v>42</v>
      </c>
    </row>
    <row r="1590" spans="1:8" ht="14.25">
      <c r="A1590" s="40" t="s">
        <v>1300</v>
      </c>
      <c r="B1590" s="40">
        <v>7</v>
      </c>
      <c r="C1590" s="53" t="s">
        <v>1311</v>
      </c>
      <c r="D1590" s="40" t="s">
        <v>1304</v>
      </c>
      <c r="E1590" s="40">
        <v>1440</v>
      </c>
      <c r="F1590" s="40">
        <v>18</v>
      </c>
      <c r="G1590" s="40">
        <v>2106</v>
      </c>
      <c r="H1590" s="40">
        <v>29</v>
      </c>
    </row>
    <row r="1591" spans="1:8" ht="14.25">
      <c r="A1591" s="40" t="s">
        <v>1300</v>
      </c>
      <c r="B1591" s="40">
        <v>7</v>
      </c>
      <c r="C1591" s="53" t="s">
        <v>1311</v>
      </c>
      <c r="D1591" s="40" t="s">
        <v>1304</v>
      </c>
      <c r="E1591" s="40">
        <v>1504</v>
      </c>
      <c r="F1591" s="40">
        <v>64</v>
      </c>
      <c r="G1591" s="40">
        <v>8657</v>
      </c>
      <c r="H1591" s="40">
        <v>139</v>
      </c>
    </row>
    <row r="1592" spans="1:8" ht="14.25">
      <c r="A1592" s="40" t="s">
        <v>1300</v>
      </c>
      <c r="B1592" s="40">
        <v>7</v>
      </c>
      <c r="C1592" s="53" t="s">
        <v>1311</v>
      </c>
      <c r="D1592" s="40" t="s">
        <v>1304</v>
      </c>
      <c r="E1592" s="40">
        <v>1692</v>
      </c>
      <c r="F1592" s="40">
        <v>63</v>
      </c>
      <c r="G1592" s="40">
        <v>8442</v>
      </c>
      <c r="H1592" s="40">
        <v>130</v>
      </c>
    </row>
    <row r="1593" spans="1:8" ht="14.25">
      <c r="A1593" s="40" t="s">
        <v>1300</v>
      </c>
      <c r="B1593" s="40">
        <v>7</v>
      </c>
      <c r="C1593" s="53" t="s">
        <v>1311</v>
      </c>
      <c r="D1593" s="40" t="s">
        <v>1304</v>
      </c>
      <c r="E1593" s="40">
        <v>1880</v>
      </c>
      <c r="F1593" s="40">
        <v>10</v>
      </c>
      <c r="G1593" s="40">
        <v>1520</v>
      </c>
      <c r="H1593" s="40">
        <v>30</v>
      </c>
    </row>
    <row r="1594" spans="1:8" ht="14.25">
      <c r="A1594" s="40" t="s">
        <v>1300</v>
      </c>
      <c r="B1594" s="40">
        <v>9</v>
      </c>
      <c r="C1594" s="53" t="s">
        <v>1312</v>
      </c>
      <c r="D1594" s="40" t="s">
        <v>1304</v>
      </c>
      <c r="E1594" s="40">
        <v>1316</v>
      </c>
      <c r="F1594" s="40">
        <v>14</v>
      </c>
      <c r="G1594" s="40">
        <v>1537</v>
      </c>
      <c r="H1594" s="40">
        <v>30</v>
      </c>
    </row>
    <row r="1595" spans="1:8" ht="14.25">
      <c r="A1595" s="40" t="s">
        <v>1300</v>
      </c>
      <c r="B1595" s="40">
        <v>9</v>
      </c>
      <c r="C1595" s="53" t="s">
        <v>1312</v>
      </c>
      <c r="D1595" s="40" t="s">
        <v>1304</v>
      </c>
      <c r="E1595" s="40">
        <v>1504</v>
      </c>
      <c r="F1595" s="40">
        <v>64</v>
      </c>
      <c r="G1595" s="40">
        <v>8298</v>
      </c>
      <c r="H1595" s="40">
        <v>176</v>
      </c>
    </row>
    <row r="1596" spans="1:8" ht="14.25">
      <c r="A1596" s="40" t="s">
        <v>1300</v>
      </c>
      <c r="B1596" s="40">
        <v>9</v>
      </c>
      <c r="C1596" s="53" t="s">
        <v>1312</v>
      </c>
      <c r="D1596" s="40" t="s">
        <v>1304</v>
      </c>
      <c r="E1596" s="40">
        <v>1692</v>
      </c>
      <c r="F1596" s="40">
        <v>108</v>
      </c>
      <c r="G1596" s="40">
        <v>14079</v>
      </c>
      <c r="H1596" s="40">
        <v>329</v>
      </c>
    </row>
    <row r="1597" spans="1:8" ht="14.25">
      <c r="A1597" s="40" t="s">
        <v>1300</v>
      </c>
      <c r="B1597" s="40">
        <v>9</v>
      </c>
      <c r="C1597" s="53" t="s">
        <v>1312</v>
      </c>
      <c r="D1597" s="40" t="s">
        <v>1304</v>
      </c>
      <c r="E1597" s="40">
        <v>1880</v>
      </c>
      <c r="F1597" s="40">
        <v>20</v>
      </c>
      <c r="G1597" s="40">
        <v>3176</v>
      </c>
      <c r="H1597" s="40">
        <v>62</v>
      </c>
    </row>
    <row r="1598" spans="1:8" ht="14.25">
      <c r="A1598" s="40" t="s">
        <v>1300</v>
      </c>
      <c r="B1598" s="40">
        <v>12</v>
      </c>
      <c r="C1598" s="53" t="s">
        <v>1313</v>
      </c>
      <c r="D1598" s="40" t="s">
        <v>1304</v>
      </c>
      <c r="E1598" s="40">
        <v>149</v>
      </c>
      <c r="F1598" s="40">
        <v>8</v>
      </c>
      <c r="G1598" s="40">
        <v>883</v>
      </c>
      <c r="H1598" s="40">
        <v>16</v>
      </c>
    </row>
    <row r="1599" spans="1:8" ht="14.25">
      <c r="A1599" s="40" t="s">
        <v>1300</v>
      </c>
      <c r="B1599" s="40">
        <v>12</v>
      </c>
      <c r="C1599" s="53" t="s">
        <v>1313</v>
      </c>
      <c r="D1599" s="40" t="s">
        <v>1304</v>
      </c>
      <c r="E1599" s="40">
        <v>298</v>
      </c>
      <c r="F1599" s="40">
        <v>2</v>
      </c>
      <c r="G1599" s="40">
        <v>258</v>
      </c>
      <c r="H1599" s="40">
        <v>3</v>
      </c>
    </row>
    <row r="1600" spans="1:8" ht="14.25">
      <c r="A1600" s="40" t="s">
        <v>1300</v>
      </c>
      <c r="B1600" s="40">
        <v>12</v>
      </c>
      <c r="C1600" s="53" t="s">
        <v>1313</v>
      </c>
      <c r="D1600" s="40" t="s">
        <v>1304</v>
      </c>
      <c r="E1600" s="40">
        <v>376</v>
      </c>
      <c r="F1600" s="40">
        <v>8</v>
      </c>
      <c r="G1600" s="40">
        <v>1219</v>
      </c>
      <c r="H1600" s="40">
        <v>42</v>
      </c>
    </row>
    <row r="1601" spans="1:8" ht="14.25">
      <c r="A1601" s="40" t="s">
        <v>1300</v>
      </c>
      <c r="B1601" s="40">
        <v>12</v>
      </c>
      <c r="C1601" s="53" t="s">
        <v>1313</v>
      </c>
      <c r="D1601" s="40" t="s">
        <v>1304</v>
      </c>
      <c r="E1601" s="40">
        <v>447</v>
      </c>
      <c r="F1601" s="40">
        <v>3</v>
      </c>
      <c r="G1601" s="40">
        <v>279</v>
      </c>
      <c r="H1601" s="40">
        <v>7</v>
      </c>
    </row>
    <row r="1602" spans="1:8" ht="14.25">
      <c r="A1602" s="40" t="s">
        <v>1300</v>
      </c>
      <c r="B1602" s="40">
        <v>12</v>
      </c>
      <c r="C1602" s="53" t="s">
        <v>1313</v>
      </c>
      <c r="D1602" s="40" t="s">
        <v>1304</v>
      </c>
      <c r="E1602" s="40">
        <v>745</v>
      </c>
      <c r="F1602" s="40">
        <v>10</v>
      </c>
      <c r="G1602" s="40">
        <v>1178</v>
      </c>
      <c r="H1602" s="40">
        <v>41</v>
      </c>
    </row>
    <row r="1603" spans="1:8" ht="14.25">
      <c r="A1603" s="40" t="s">
        <v>1300</v>
      </c>
      <c r="B1603" s="40">
        <v>12</v>
      </c>
      <c r="C1603" s="53" t="s">
        <v>1313</v>
      </c>
      <c r="D1603" s="40" t="s">
        <v>1304</v>
      </c>
      <c r="E1603" s="40">
        <v>894</v>
      </c>
      <c r="F1603" s="40">
        <v>12</v>
      </c>
      <c r="G1603" s="40">
        <v>1257</v>
      </c>
      <c r="H1603" s="40">
        <v>31</v>
      </c>
    </row>
    <row r="1604" spans="1:8" ht="14.25">
      <c r="A1604" s="40" t="s">
        <v>1300</v>
      </c>
      <c r="B1604" s="40">
        <v>12</v>
      </c>
      <c r="C1604" s="53" t="s">
        <v>1313</v>
      </c>
      <c r="D1604" s="40" t="s">
        <v>1304</v>
      </c>
      <c r="E1604" s="40">
        <v>1041</v>
      </c>
      <c r="F1604" s="40">
        <v>7</v>
      </c>
      <c r="G1604" s="40">
        <v>656</v>
      </c>
      <c r="H1604" s="40">
        <v>5</v>
      </c>
    </row>
    <row r="1605" spans="1:8" ht="14.25">
      <c r="A1605" s="40" t="s">
        <v>1300</v>
      </c>
      <c r="B1605" s="40">
        <v>12</v>
      </c>
      <c r="C1605" s="53" t="s">
        <v>1313</v>
      </c>
      <c r="D1605" s="40" t="s">
        <v>1304</v>
      </c>
      <c r="E1605" s="40">
        <v>1043</v>
      </c>
      <c r="F1605" s="40">
        <v>21</v>
      </c>
      <c r="G1605" s="40">
        <v>2192</v>
      </c>
      <c r="H1605" s="40">
        <v>53</v>
      </c>
    </row>
    <row r="1606" spans="1:8" ht="14.25">
      <c r="A1606" s="40" t="s">
        <v>1300</v>
      </c>
      <c r="B1606" s="40">
        <v>12</v>
      </c>
      <c r="C1606" s="53" t="s">
        <v>1313</v>
      </c>
      <c r="D1606" s="40" t="s">
        <v>1304</v>
      </c>
      <c r="E1606" s="40">
        <v>1044</v>
      </c>
      <c r="F1606" s="40">
        <v>14</v>
      </c>
      <c r="G1606" s="40">
        <v>1659</v>
      </c>
      <c r="H1606" s="40">
        <v>31</v>
      </c>
    </row>
    <row r="1607" spans="1:8" ht="14.25">
      <c r="A1607" s="40" t="s">
        <v>1300</v>
      </c>
      <c r="B1607" s="40">
        <v>12</v>
      </c>
      <c r="C1607" s="53" t="s">
        <v>1313</v>
      </c>
      <c r="D1607" s="40" t="s">
        <v>1304</v>
      </c>
      <c r="E1607" s="40">
        <v>1190</v>
      </c>
      <c r="F1607" s="40">
        <v>8</v>
      </c>
      <c r="G1607" s="40">
        <v>704</v>
      </c>
      <c r="H1607" s="40">
        <v>12</v>
      </c>
    </row>
    <row r="1608" spans="1:8" ht="14.25">
      <c r="A1608" s="40" t="s">
        <v>1300</v>
      </c>
      <c r="B1608" s="40">
        <v>12</v>
      </c>
      <c r="C1608" s="53" t="s">
        <v>1313</v>
      </c>
      <c r="D1608" s="40" t="s">
        <v>1304</v>
      </c>
      <c r="E1608" s="40">
        <v>1192</v>
      </c>
      <c r="F1608" s="40">
        <v>24</v>
      </c>
      <c r="G1608" s="40">
        <v>2567</v>
      </c>
      <c r="H1608" s="40">
        <v>51</v>
      </c>
    </row>
    <row r="1609" spans="1:8" ht="14.25">
      <c r="A1609" s="40" t="s">
        <v>1300</v>
      </c>
      <c r="B1609" s="40">
        <v>12</v>
      </c>
      <c r="C1609" s="53" t="s">
        <v>1313</v>
      </c>
      <c r="D1609" s="40" t="s">
        <v>1304</v>
      </c>
      <c r="E1609" s="40">
        <v>1231</v>
      </c>
      <c r="F1609" s="40">
        <v>16</v>
      </c>
      <c r="G1609" s="40">
        <v>2042</v>
      </c>
      <c r="H1609" s="40">
        <v>44</v>
      </c>
    </row>
    <row r="1610" spans="1:8" ht="14.25">
      <c r="A1610" s="40" t="s">
        <v>1300</v>
      </c>
      <c r="B1610" s="40">
        <v>12</v>
      </c>
      <c r="C1610" s="53" t="s">
        <v>1313</v>
      </c>
      <c r="D1610" s="40" t="s">
        <v>1304</v>
      </c>
      <c r="E1610" s="40">
        <v>1341</v>
      </c>
      <c r="F1610" s="40">
        <v>27</v>
      </c>
      <c r="G1610" s="40">
        <v>2896</v>
      </c>
      <c r="H1610" s="40">
        <v>69</v>
      </c>
    </row>
    <row r="1611" spans="1:8" ht="14.25">
      <c r="A1611" s="40" t="s">
        <v>1300</v>
      </c>
      <c r="B1611" s="40">
        <v>12</v>
      </c>
      <c r="C1611" s="53" t="s">
        <v>1313</v>
      </c>
      <c r="D1611" s="40" t="s">
        <v>1304</v>
      </c>
      <c r="E1611" s="40">
        <v>1344</v>
      </c>
      <c r="F1611" s="40">
        <v>18</v>
      </c>
      <c r="G1611" s="40">
        <v>2200</v>
      </c>
      <c r="H1611" s="40">
        <v>51</v>
      </c>
    </row>
    <row r="1612" spans="1:8" ht="14.25">
      <c r="A1612" s="40" t="s">
        <v>1300</v>
      </c>
      <c r="B1612" s="40">
        <v>12</v>
      </c>
      <c r="C1612" s="53" t="s">
        <v>1313</v>
      </c>
      <c r="D1612" s="40" t="s">
        <v>1304</v>
      </c>
      <c r="E1612" s="40">
        <v>1380</v>
      </c>
      <c r="F1612" s="40">
        <v>18</v>
      </c>
      <c r="G1612" s="40">
        <v>2061</v>
      </c>
      <c r="H1612" s="40">
        <v>35</v>
      </c>
    </row>
    <row r="1613" spans="1:8" ht="14.25">
      <c r="A1613" s="40" t="s">
        <v>1300</v>
      </c>
      <c r="B1613" s="40">
        <v>12</v>
      </c>
      <c r="C1613" s="53" t="s">
        <v>1313</v>
      </c>
      <c r="D1613" s="40" t="s">
        <v>1304</v>
      </c>
      <c r="E1613" s="40">
        <v>1490</v>
      </c>
      <c r="F1613" s="40">
        <v>10</v>
      </c>
      <c r="G1613" s="40">
        <v>1432</v>
      </c>
      <c r="H1613" s="40">
        <v>31</v>
      </c>
    </row>
    <row r="1614" spans="1:8" ht="14.25">
      <c r="A1614" s="40" t="s">
        <v>1300</v>
      </c>
      <c r="B1614" s="40">
        <v>15</v>
      </c>
      <c r="C1614" s="53" t="s">
        <v>1314</v>
      </c>
      <c r="D1614" s="40" t="s">
        <v>1304</v>
      </c>
      <c r="E1614" s="40">
        <v>162</v>
      </c>
      <c r="F1614" s="40">
        <v>4</v>
      </c>
      <c r="G1614" s="40">
        <v>376</v>
      </c>
      <c r="H1614" s="40">
        <v>9</v>
      </c>
    </row>
    <row r="1615" spans="1:8" ht="14.25">
      <c r="A1615" s="40" t="s">
        <v>1300</v>
      </c>
      <c r="B1615" s="40">
        <v>15</v>
      </c>
      <c r="C1615" s="53" t="s">
        <v>1314</v>
      </c>
      <c r="D1615" s="40" t="s">
        <v>1304</v>
      </c>
      <c r="E1615" s="40">
        <v>188</v>
      </c>
      <c r="F1615" s="40">
        <v>4</v>
      </c>
      <c r="G1615" s="40">
        <v>467</v>
      </c>
      <c r="H1615" s="40">
        <v>15</v>
      </c>
    </row>
    <row r="1616" spans="1:8" ht="14.25">
      <c r="A1616" s="40" t="s">
        <v>1300</v>
      </c>
      <c r="B1616" s="40">
        <v>15</v>
      </c>
      <c r="C1616" s="53" t="s">
        <v>1314</v>
      </c>
      <c r="D1616" s="40" t="s">
        <v>1304</v>
      </c>
      <c r="E1616" s="40">
        <v>376</v>
      </c>
      <c r="F1616" s="40">
        <v>2</v>
      </c>
      <c r="G1616" s="40">
        <v>241</v>
      </c>
      <c r="H1616" s="40">
        <v>4</v>
      </c>
    </row>
    <row r="1617" spans="1:8" ht="14.25">
      <c r="A1617" s="40" t="s">
        <v>1300</v>
      </c>
      <c r="B1617" s="40">
        <v>15</v>
      </c>
      <c r="C1617" s="53" t="s">
        <v>1314</v>
      </c>
      <c r="D1617" s="40" t="s">
        <v>1304</v>
      </c>
      <c r="E1617" s="40">
        <v>564</v>
      </c>
      <c r="F1617" s="40">
        <v>6</v>
      </c>
      <c r="G1617" s="40">
        <v>667</v>
      </c>
      <c r="H1617" s="40">
        <v>12</v>
      </c>
    </row>
    <row r="1618" spans="1:8" ht="14.25">
      <c r="A1618" s="40" t="s">
        <v>1300</v>
      </c>
      <c r="B1618" s="40">
        <v>15</v>
      </c>
      <c r="C1618" s="53" t="s">
        <v>1314</v>
      </c>
      <c r="D1618" s="40" t="s">
        <v>1304</v>
      </c>
      <c r="E1618" s="40">
        <v>752</v>
      </c>
      <c r="F1618" s="40">
        <v>4</v>
      </c>
      <c r="G1618" s="40">
        <v>569</v>
      </c>
      <c r="H1618" s="40">
        <v>2</v>
      </c>
    </row>
    <row r="1619" spans="1:8" ht="14.25">
      <c r="A1619" s="40" t="s">
        <v>1300</v>
      </c>
      <c r="B1619" s="40">
        <v>15</v>
      </c>
      <c r="C1619" s="53" t="s">
        <v>1314</v>
      </c>
      <c r="D1619" s="40" t="s">
        <v>1304</v>
      </c>
      <c r="E1619" s="40">
        <v>940</v>
      </c>
      <c r="F1619" s="40">
        <v>10</v>
      </c>
      <c r="G1619" s="40">
        <v>1238</v>
      </c>
      <c r="H1619" s="40">
        <v>24</v>
      </c>
    </row>
    <row r="1620" spans="1:8" ht="14.25">
      <c r="A1620" s="40" t="s">
        <v>1300</v>
      </c>
      <c r="B1620" s="40">
        <v>15</v>
      </c>
      <c r="C1620" s="53" t="s">
        <v>1314</v>
      </c>
      <c r="D1620" s="40" t="s">
        <v>1304</v>
      </c>
      <c r="E1620" s="40">
        <v>1128</v>
      </c>
      <c r="F1620" s="40">
        <v>6</v>
      </c>
      <c r="G1620" s="40">
        <v>1095</v>
      </c>
      <c r="H1620" s="40">
        <v>22</v>
      </c>
    </row>
    <row r="1621" spans="1:8" ht="14.25">
      <c r="A1621" s="40" t="s">
        <v>1300</v>
      </c>
      <c r="B1621" s="40">
        <v>15</v>
      </c>
      <c r="C1621" s="53" t="s">
        <v>1314</v>
      </c>
      <c r="D1621" s="40" t="s">
        <v>1304</v>
      </c>
      <c r="E1621" s="40">
        <v>1504</v>
      </c>
      <c r="F1621" s="40">
        <v>8</v>
      </c>
      <c r="G1621" s="40">
        <v>1427</v>
      </c>
      <c r="H1621" s="40">
        <v>28</v>
      </c>
    </row>
    <row r="1622" spans="1:8" ht="14.25">
      <c r="A1622" s="40" t="s">
        <v>1300</v>
      </c>
      <c r="B1622" s="40">
        <v>15</v>
      </c>
      <c r="C1622" s="53" t="s">
        <v>1314</v>
      </c>
      <c r="D1622" s="40" t="s">
        <v>1304</v>
      </c>
      <c r="E1622" s="40">
        <v>1692</v>
      </c>
      <c r="F1622" s="40">
        <v>9</v>
      </c>
      <c r="G1622" s="40">
        <v>1325</v>
      </c>
      <c r="H1622" s="40">
        <v>24</v>
      </c>
    </row>
    <row r="1623" spans="1:8" ht="14.25">
      <c r="A1623" s="40" t="s">
        <v>1300</v>
      </c>
      <c r="B1623" s="40">
        <v>15</v>
      </c>
      <c r="C1623" s="53" t="s">
        <v>1314</v>
      </c>
      <c r="D1623" s="40" t="s">
        <v>1304</v>
      </c>
      <c r="E1623" s="40">
        <v>3948</v>
      </c>
      <c r="F1623" s="40">
        <v>21</v>
      </c>
      <c r="G1623" s="40">
        <v>2734</v>
      </c>
      <c r="H1623" s="40">
        <v>52</v>
      </c>
    </row>
    <row r="1624" spans="1:8" ht="14.25">
      <c r="A1624" s="40" t="s">
        <v>1300</v>
      </c>
      <c r="B1624" s="40">
        <v>15</v>
      </c>
      <c r="C1624" s="53" t="s">
        <v>1314</v>
      </c>
      <c r="D1624" s="40" t="s">
        <v>1304</v>
      </c>
      <c r="E1624" s="40">
        <v>4324</v>
      </c>
      <c r="F1624" s="40">
        <v>23</v>
      </c>
      <c r="G1624" s="40">
        <v>3679</v>
      </c>
      <c r="H1624" s="40">
        <v>65</v>
      </c>
    </row>
    <row r="1625" spans="1:8" ht="14.25">
      <c r="A1625" s="40" t="s">
        <v>1300</v>
      </c>
      <c r="B1625" s="40">
        <v>15</v>
      </c>
      <c r="C1625" s="53" t="s">
        <v>1314</v>
      </c>
      <c r="D1625" s="40" t="s">
        <v>1304</v>
      </c>
      <c r="E1625" s="40">
        <v>4700</v>
      </c>
      <c r="F1625" s="40">
        <v>175</v>
      </c>
      <c r="G1625" s="40">
        <v>23357</v>
      </c>
      <c r="H1625" s="40">
        <v>463</v>
      </c>
    </row>
    <row r="1626" spans="1:8" ht="14.25">
      <c r="A1626" s="40" t="s">
        <v>1300</v>
      </c>
      <c r="B1626" s="40">
        <v>15</v>
      </c>
      <c r="C1626" s="53" t="s">
        <v>1314</v>
      </c>
      <c r="D1626" s="40" t="s">
        <v>1304</v>
      </c>
      <c r="E1626" s="40">
        <v>4888</v>
      </c>
      <c r="F1626" s="40">
        <v>52</v>
      </c>
      <c r="G1626" s="40">
        <v>5786</v>
      </c>
      <c r="H1626" s="40">
        <v>69</v>
      </c>
    </row>
    <row r="1627" spans="1:8" ht="14.25">
      <c r="A1627" s="40" t="s">
        <v>1300</v>
      </c>
      <c r="B1627" s="40">
        <v>15</v>
      </c>
      <c r="C1627" s="53" t="s">
        <v>1314</v>
      </c>
      <c r="D1627" s="40" t="s">
        <v>1304</v>
      </c>
      <c r="E1627" s="40">
        <v>5076</v>
      </c>
      <c r="F1627" s="40">
        <v>81</v>
      </c>
      <c r="G1627" s="40">
        <v>9228</v>
      </c>
      <c r="H1627" s="40">
        <v>145</v>
      </c>
    </row>
    <row r="1628" spans="1:8" ht="14.25">
      <c r="A1628" s="40" t="s">
        <v>1300</v>
      </c>
      <c r="B1628" s="40">
        <v>15</v>
      </c>
      <c r="C1628" s="53" t="s">
        <v>1314</v>
      </c>
      <c r="D1628" s="40" t="s">
        <v>1304</v>
      </c>
      <c r="E1628" s="40">
        <v>5264</v>
      </c>
      <c r="F1628" s="40">
        <v>112</v>
      </c>
      <c r="G1628" s="40">
        <v>14110</v>
      </c>
      <c r="H1628" s="40">
        <v>206</v>
      </c>
    </row>
    <row r="1629" spans="1:8" ht="14.25">
      <c r="A1629" s="40" t="s">
        <v>1300</v>
      </c>
      <c r="B1629" s="40">
        <v>15</v>
      </c>
      <c r="C1629" s="53" t="s">
        <v>1314</v>
      </c>
      <c r="D1629" s="40" t="s">
        <v>1304</v>
      </c>
      <c r="E1629" s="40">
        <v>5452</v>
      </c>
      <c r="F1629" s="40">
        <v>29</v>
      </c>
      <c r="G1629" s="40">
        <v>4005</v>
      </c>
      <c r="H1629" s="40">
        <v>28</v>
      </c>
    </row>
    <row r="1630" spans="1:8" ht="14.25">
      <c r="A1630" s="40" t="s">
        <v>1300</v>
      </c>
      <c r="B1630" s="40">
        <v>15</v>
      </c>
      <c r="C1630" s="53" t="s">
        <v>1314</v>
      </c>
      <c r="D1630" s="40" t="s">
        <v>1304</v>
      </c>
      <c r="E1630" s="40">
        <v>5640</v>
      </c>
      <c r="F1630" s="40">
        <v>150</v>
      </c>
      <c r="G1630" s="40">
        <v>17804</v>
      </c>
      <c r="H1630" s="40">
        <v>254</v>
      </c>
    </row>
    <row r="1631" spans="1:8" ht="14.25">
      <c r="A1631" s="40" t="s">
        <v>1300</v>
      </c>
      <c r="B1631" s="40">
        <v>16</v>
      </c>
      <c r="C1631" s="53" t="s">
        <v>1315</v>
      </c>
      <c r="D1631" s="40" t="s">
        <v>1304</v>
      </c>
      <c r="E1631" s="40">
        <v>162</v>
      </c>
      <c r="F1631" s="40">
        <v>2</v>
      </c>
      <c r="G1631" s="40">
        <v>247</v>
      </c>
      <c r="H1631" s="40">
        <v>6</v>
      </c>
    </row>
    <row r="1632" spans="1:8" ht="14.25">
      <c r="A1632" s="40" t="s">
        <v>1300</v>
      </c>
      <c r="B1632" s="40">
        <v>16</v>
      </c>
      <c r="C1632" s="53" t="s">
        <v>1315</v>
      </c>
      <c r="D1632" s="40" t="s">
        <v>1304</v>
      </c>
      <c r="E1632" s="40">
        <v>164</v>
      </c>
      <c r="F1632" s="40">
        <v>1</v>
      </c>
      <c r="G1632" s="40">
        <v>94</v>
      </c>
      <c r="H1632" s="40">
        <v>0</v>
      </c>
    </row>
    <row r="1633" spans="1:8" ht="14.25">
      <c r="A1633" s="40" t="s">
        <v>1300</v>
      </c>
      <c r="B1633" s="40">
        <v>16</v>
      </c>
      <c r="C1633" s="53" t="s">
        <v>1315</v>
      </c>
      <c r="D1633" s="40" t="s">
        <v>1304</v>
      </c>
      <c r="E1633" s="40">
        <v>188</v>
      </c>
      <c r="F1633" s="40">
        <v>9</v>
      </c>
      <c r="G1633" s="40">
        <v>962</v>
      </c>
      <c r="H1633" s="40">
        <v>18</v>
      </c>
    </row>
    <row r="1634" spans="1:8" ht="14.25">
      <c r="A1634" s="40" t="s">
        <v>1300</v>
      </c>
      <c r="B1634" s="40">
        <v>16</v>
      </c>
      <c r="C1634" s="53" t="s">
        <v>1315</v>
      </c>
      <c r="D1634" s="40" t="s">
        <v>1304</v>
      </c>
      <c r="E1634" s="40">
        <v>324</v>
      </c>
      <c r="F1634" s="40">
        <v>4</v>
      </c>
      <c r="G1634" s="40">
        <v>348</v>
      </c>
      <c r="H1634" s="40">
        <v>7</v>
      </c>
    </row>
    <row r="1635" spans="1:8" ht="14.25">
      <c r="A1635" s="40" t="s">
        <v>1300</v>
      </c>
      <c r="B1635" s="40">
        <v>16</v>
      </c>
      <c r="C1635" s="53" t="s">
        <v>1315</v>
      </c>
      <c r="D1635" s="40" t="s">
        <v>1304</v>
      </c>
      <c r="E1635" s="40">
        <v>328</v>
      </c>
      <c r="F1635" s="40">
        <v>2</v>
      </c>
      <c r="G1635" s="40">
        <v>282</v>
      </c>
      <c r="H1635" s="40">
        <v>3</v>
      </c>
    </row>
    <row r="1636" spans="1:8" ht="14.25">
      <c r="A1636" s="40" t="s">
        <v>1300</v>
      </c>
      <c r="B1636" s="40">
        <v>16</v>
      </c>
      <c r="C1636" s="53" t="s">
        <v>1315</v>
      </c>
      <c r="D1636" s="40" t="s">
        <v>1304</v>
      </c>
      <c r="E1636" s="40">
        <v>376</v>
      </c>
      <c r="F1636" s="40">
        <v>10</v>
      </c>
      <c r="G1636" s="40">
        <v>1236</v>
      </c>
      <c r="H1636" s="40">
        <v>29</v>
      </c>
    </row>
    <row r="1637" spans="1:8" ht="14.25">
      <c r="A1637" s="40" t="s">
        <v>1300</v>
      </c>
      <c r="B1637" s="40">
        <v>16</v>
      </c>
      <c r="C1637" s="53" t="s">
        <v>1315</v>
      </c>
      <c r="D1637" s="40" t="s">
        <v>1304</v>
      </c>
      <c r="E1637" s="40">
        <v>486</v>
      </c>
      <c r="F1637" s="40">
        <v>3</v>
      </c>
      <c r="G1637" s="40">
        <v>475</v>
      </c>
      <c r="H1637" s="40">
        <v>10</v>
      </c>
    </row>
    <row r="1638" spans="1:8" ht="14.25">
      <c r="A1638" s="40" t="s">
        <v>1300</v>
      </c>
      <c r="B1638" s="40">
        <v>16</v>
      </c>
      <c r="C1638" s="53" t="s">
        <v>1315</v>
      </c>
      <c r="D1638" s="40" t="s">
        <v>1304</v>
      </c>
      <c r="E1638" s="40">
        <v>564</v>
      </c>
      <c r="F1638" s="40">
        <v>3</v>
      </c>
      <c r="G1638" s="40">
        <v>333</v>
      </c>
      <c r="H1638" s="40">
        <v>8</v>
      </c>
    </row>
    <row r="1639" spans="1:8" ht="14.25">
      <c r="A1639" s="40" t="s">
        <v>1300</v>
      </c>
      <c r="B1639" s="40">
        <v>16</v>
      </c>
      <c r="C1639" s="53" t="s">
        <v>1315</v>
      </c>
      <c r="D1639" s="40" t="s">
        <v>1304</v>
      </c>
      <c r="E1639" s="40">
        <v>648</v>
      </c>
      <c r="F1639" s="40">
        <v>8</v>
      </c>
      <c r="G1639" s="40">
        <v>776</v>
      </c>
      <c r="H1639" s="40">
        <v>15</v>
      </c>
    </row>
    <row r="1640" spans="1:8" ht="14.25">
      <c r="A1640" s="40" t="s">
        <v>1300</v>
      </c>
      <c r="B1640" s="40">
        <v>16</v>
      </c>
      <c r="C1640" s="53" t="s">
        <v>1315</v>
      </c>
      <c r="D1640" s="40" t="s">
        <v>1304</v>
      </c>
      <c r="E1640" s="40">
        <v>656</v>
      </c>
      <c r="F1640" s="40">
        <v>4</v>
      </c>
      <c r="G1640" s="40">
        <v>314</v>
      </c>
      <c r="H1640" s="40">
        <v>4</v>
      </c>
    </row>
    <row r="1641" spans="1:8" ht="14.25">
      <c r="A1641" s="40" t="s">
        <v>1300</v>
      </c>
      <c r="B1641" s="40">
        <v>16</v>
      </c>
      <c r="C1641" s="53" t="s">
        <v>1315</v>
      </c>
      <c r="D1641" s="40" t="s">
        <v>1304</v>
      </c>
      <c r="E1641" s="40">
        <v>752</v>
      </c>
      <c r="F1641" s="40">
        <v>4</v>
      </c>
      <c r="G1641" s="40">
        <v>470</v>
      </c>
      <c r="H1641" s="40">
        <v>17</v>
      </c>
    </row>
    <row r="1642" spans="1:8" ht="14.25">
      <c r="A1642" s="40" t="s">
        <v>1300</v>
      </c>
      <c r="B1642" s="40">
        <v>16</v>
      </c>
      <c r="C1642" s="53" t="s">
        <v>1315</v>
      </c>
      <c r="D1642" s="40" t="s">
        <v>1304</v>
      </c>
      <c r="E1642" s="40">
        <v>820</v>
      </c>
      <c r="F1642" s="40">
        <v>5</v>
      </c>
      <c r="G1642" s="40">
        <v>517</v>
      </c>
      <c r="H1642" s="40">
        <v>10</v>
      </c>
    </row>
    <row r="1643" spans="1:8" ht="14.25">
      <c r="A1643" s="40" t="s">
        <v>1300</v>
      </c>
      <c r="B1643" s="40">
        <v>16</v>
      </c>
      <c r="C1643" s="53" t="s">
        <v>1315</v>
      </c>
      <c r="D1643" s="40" t="s">
        <v>1304</v>
      </c>
      <c r="E1643" s="40">
        <v>972</v>
      </c>
      <c r="F1643" s="40">
        <v>6</v>
      </c>
      <c r="G1643" s="40">
        <v>550</v>
      </c>
      <c r="H1643" s="40">
        <v>11</v>
      </c>
    </row>
    <row r="1644" spans="1:8" ht="14.25">
      <c r="A1644" s="40" t="s">
        <v>1300</v>
      </c>
      <c r="B1644" s="40">
        <v>16</v>
      </c>
      <c r="C1644" s="53" t="s">
        <v>1315</v>
      </c>
      <c r="D1644" s="40" t="s">
        <v>1304</v>
      </c>
      <c r="E1644" s="40">
        <v>2916</v>
      </c>
      <c r="F1644" s="40">
        <v>18</v>
      </c>
      <c r="G1644" s="40">
        <v>1704</v>
      </c>
      <c r="H1644" s="40">
        <v>39</v>
      </c>
    </row>
    <row r="1645" spans="1:8" ht="14.25">
      <c r="A1645" s="40" t="s">
        <v>1300</v>
      </c>
      <c r="B1645" s="40">
        <v>16</v>
      </c>
      <c r="C1645" s="53" t="s">
        <v>1315</v>
      </c>
      <c r="D1645" s="40" t="s">
        <v>1304</v>
      </c>
      <c r="E1645" s="40">
        <v>3402</v>
      </c>
      <c r="F1645" s="40">
        <v>21</v>
      </c>
      <c r="G1645" s="40">
        <v>1789</v>
      </c>
      <c r="H1645" s="40">
        <v>45</v>
      </c>
    </row>
    <row r="1646" spans="1:8" ht="14.25">
      <c r="A1646" s="40" t="s">
        <v>1300</v>
      </c>
      <c r="B1646" s="40">
        <v>16</v>
      </c>
      <c r="C1646" s="53" t="s">
        <v>1315</v>
      </c>
      <c r="D1646" s="40" t="s">
        <v>1304</v>
      </c>
      <c r="E1646" s="40">
        <v>3608</v>
      </c>
      <c r="F1646" s="40">
        <v>22</v>
      </c>
      <c r="G1646" s="40">
        <v>2660</v>
      </c>
      <c r="H1646" s="40">
        <v>59</v>
      </c>
    </row>
    <row r="1647" spans="1:8" ht="14.25">
      <c r="A1647" s="40" t="s">
        <v>1300</v>
      </c>
      <c r="B1647" s="40">
        <v>16</v>
      </c>
      <c r="C1647" s="53" t="s">
        <v>1315</v>
      </c>
      <c r="D1647" s="40" t="s">
        <v>1304</v>
      </c>
      <c r="E1647" s="40">
        <v>3888</v>
      </c>
      <c r="F1647" s="40">
        <v>24</v>
      </c>
      <c r="G1647" s="40">
        <v>3308</v>
      </c>
      <c r="H1647" s="40">
        <v>58</v>
      </c>
    </row>
    <row r="1648" spans="1:8" ht="14.25">
      <c r="A1648" s="40" t="s">
        <v>1300</v>
      </c>
      <c r="B1648" s="40">
        <v>16</v>
      </c>
      <c r="C1648" s="53" t="s">
        <v>1315</v>
      </c>
      <c r="D1648" s="40" t="s">
        <v>1304</v>
      </c>
      <c r="E1648" s="40">
        <v>3936</v>
      </c>
      <c r="F1648" s="40">
        <v>24</v>
      </c>
      <c r="G1648" s="40">
        <v>2683</v>
      </c>
      <c r="H1648" s="40">
        <v>52</v>
      </c>
    </row>
    <row r="1649" spans="1:8" ht="14.25">
      <c r="A1649" s="40" t="s">
        <v>1300</v>
      </c>
      <c r="B1649" s="40">
        <v>16</v>
      </c>
      <c r="C1649" s="53" t="s">
        <v>1315</v>
      </c>
      <c r="D1649" s="40" t="s">
        <v>1304</v>
      </c>
      <c r="E1649" s="40">
        <v>4050</v>
      </c>
      <c r="F1649" s="40">
        <v>25</v>
      </c>
      <c r="G1649" s="40">
        <v>2465</v>
      </c>
      <c r="H1649" s="40">
        <v>39</v>
      </c>
    </row>
    <row r="1650" spans="1:8" ht="14.25">
      <c r="A1650" s="40" t="s">
        <v>1300</v>
      </c>
      <c r="B1650" s="40">
        <v>16</v>
      </c>
      <c r="C1650" s="53" t="s">
        <v>1315</v>
      </c>
      <c r="D1650" s="40" t="s">
        <v>1304</v>
      </c>
      <c r="E1650" s="40">
        <v>4374</v>
      </c>
      <c r="F1650" s="40">
        <v>54</v>
      </c>
      <c r="G1650" s="40">
        <v>5612</v>
      </c>
      <c r="H1650" s="40">
        <v>103</v>
      </c>
    </row>
    <row r="1651" spans="1:8" ht="14.25">
      <c r="A1651" s="40" t="s">
        <v>1300</v>
      </c>
      <c r="B1651" s="40">
        <v>16</v>
      </c>
      <c r="C1651" s="53" t="s">
        <v>1315</v>
      </c>
      <c r="D1651" s="40" t="s">
        <v>1304</v>
      </c>
      <c r="E1651" s="40">
        <v>4476</v>
      </c>
      <c r="F1651" s="40">
        <v>54</v>
      </c>
      <c r="G1651" s="40">
        <v>5911</v>
      </c>
      <c r="H1651" s="40">
        <v>86</v>
      </c>
    </row>
    <row r="1652" spans="1:8" ht="14.25">
      <c r="A1652" s="40" t="s">
        <v>1300</v>
      </c>
      <c r="B1652" s="40">
        <v>16</v>
      </c>
      <c r="C1652" s="53" t="s">
        <v>1315</v>
      </c>
      <c r="D1652" s="40" t="s">
        <v>1304</v>
      </c>
      <c r="E1652" s="40">
        <v>4536</v>
      </c>
      <c r="F1652" s="40">
        <v>56</v>
      </c>
      <c r="G1652" s="40">
        <v>5029</v>
      </c>
      <c r="H1652" s="40">
        <v>70</v>
      </c>
    </row>
    <row r="1653" spans="1:8" ht="14.25">
      <c r="A1653" s="40" t="s">
        <v>1300</v>
      </c>
      <c r="B1653" s="40">
        <v>16</v>
      </c>
      <c r="C1653" s="53" t="s">
        <v>1315</v>
      </c>
      <c r="D1653" s="40" t="s">
        <v>1304</v>
      </c>
      <c r="E1653" s="40">
        <v>4616</v>
      </c>
      <c r="F1653" s="40">
        <v>56</v>
      </c>
      <c r="G1653" s="40">
        <v>6681</v>
      </c>
      <c r="H1653" s="40">
        <v>119</v>
      </c>
    </row>
    <row r="1654" spans="1:8" ht="14.25">
      <c r="A1654" s="40" t="s">
        <v>1300</v>
      </c>
      <c r="B1654" s="40">
        <v>16</v>
      </c>
      <c r="C1654" s="53" t="s">
        <v>1315</v>
      </c>
      <c r="D1654" s="40" t="s">
        <v>1304</v>
      </c>
      <c r="E1654" s="40">
        <v>4698</v>
      </c>
      <c r="F1654" s="40">
        <v>145</v>
      </c>
      <c r="G1654" s="40">
        <v>13434</v>
      </c>
      <c r="H1654" s="40">
        <v>189</v>
      </c>
    </row>
    <row r="1655" spans="1:8" ht="14.25">
      <c r="A1655" s="40" t="s">
        <v>1300</v>
      </c>
      <c r="B1655" s="40">
        <v>16</v>
      </c>
      <c r="C1655" s="53" t="s">
        <v>1315</v>
      </c>
      <c r="D1655" s="40" t="s">
        <v>1304</v>
      </c>
      <c r="E1655" s="40">
        <v>4852</v>
      </c>
      <c r="F1655" s="40">
        <v>58</v>
      </c>
      <c r="G1655" s="40">
        <v>5238</v>
      </c>
      <c r="H1655" s="40">
        <v>68</v>
      </c>
    </row>
    <row r="1656" spans="1:8" ht="14.25">
      <c r="A1656" s="40" t="s">
        <v>1300</v>
      </c>
      <c r="B1656" s="40">
        <v>16</v>
      </c>
      <c r="C1656" s="53" t="s">
        <v>1315</v>
      </c>
      <c r="D1656" s="40" t="s">
        <v>1304</v>
      </c>
      <c r="E1656" s="40">
        <v>4860</v>
      </c>
      <c r="F1656" s="40">
        <v>30</v>
      </c>
      <c r="G1656" s="40">
        <v>2990</v>
      </c>
      <c r="H1656" s="40">
        <v>46</v>
      </c>
    </row>
    <row r="1657" spans="1:8" ht="14.25">
      <c r="A1657" s="40" t="s">
        <v>1300</v>
      </c>
      <c r="B1657" s="40">
        <v>16</v>
      </c>
      <c r="C1657" s="53" t="s">
        <v>1315</v>
      </c>
      <c r="D1657" s="40" t="s">
        <v>1304</v>
      </c>
      <c r="E1657" s="40">
        <v>4900</v>
      </c>
      <c r="F1657" s="40">
        <v>58</v>
      </c>
      <c r="G1657" s="40">
        <v>6858</v>
      </c>
      <c r="H1657" s="40">
        <v>124</v>
      </c>
    </row>
    <row r="1658" spans="1:8" ht="14.25">
      <c r="A1658" s="40" t="s">
        <v>1300</v>
      </c>
      <c r="B1658" s="40">
        <v>18</v>
      </c>
      <c r="C1658" s="53" t="s">
        <v>1316</v>
      </c>
      <c r="D1658" s="40" t="s">
        <v>1302</v>
      </c>
      <c r="E1658" s="40">
        <v>276</v>
      </c>
      <c r="F1658" s="40">
        <v>1</v>
      </c>
      <c r="G1658" s="40">
        <v>264</v>
      </c>
      <c r="H1658" s="40">
        <v>3</v>
      </c>
    </row>
    <row r="1659" spans="1:8" ht="14.25">
      <c r="A1659" s="40" t="s">
        <v>1300</v>
      </c>
      <c r="B1659" s="40">
        <v>18</v>
      </c>
      <c r="C1659" s="53" t="s">
        <v>1316</v>
      </c>
      <c r="D1659" s="40" t="s">
        <v>1304</v>
      </c>
      <c r="E1659" s="40">
        <v>149</v>
      </c>
      <c r="F1659" s="40">
        <v>2</v>
      </c>
      <c r="G1659" s="40">
        <v>153</v>
      </c>
      <c r="H1659" s="40">
        <v>3</v>
      </c>
    </row>
    <row r="1660" spans="1:8" ht="14.25">
      <c r="A1660" s="40" t="s">
        <v>1300</v>
      </c>
      <c r="B1660" s="40">
        <v>18</v>
      </c>
      <c r="C1660" s="53" t="s">
        <v>1316</v>
      </c>
      <c r="D1660" s="40" t="s">
        <v>1304</v>
      </c>
      <c r="E1660" s="40">
        <v>188</v>
      </c>
      <c r="F1660" s="40">
        <v>2</v>
      </c>
      <c r="G1660" s="40">
        <v>368</v>
      </c>
      <c r="H1660" s="40">
        <v>1</v>
      </c>
    </row>
    <row r="1661" spans="1:8" ht="14.25">
      <c r="A1661" s="40" t="s">
        <v>1300</v>
      </c>
      <c r="B1661" s="40">
        <v>18</v>
      </c>
      <c r="C1661" s="53" t="s">
        <v>1316</v>
      </c>
      <c r="D1661" s="40" t="s">
        <v>1304</v>
      </c>
      <c r="E1661" s="40">
        <v>564</v>
      </c>
      <c r="F1661" s="40">
        <v>3</v>
      </c>
      <c r="G1661" s="40">
        <v>445</v>
      </c>
      <c r="H1661" s="40">
        <v>1</v>
      </c>
    </row>
    <row r="1662" spans="1:8" ht="14.25">
      <c r="A1662" s="40" t="s">
        <v>1300</v>
      </c>
      <c r="B1662" s="40">
        <v>18</v>
      </c>
      <c r="C1662" s="53" t="s">
        <v>1316</v>
      </c>
      <c r="D1662" s="40" t="s">
        <v>1304</v>
      </c>
      <c r="E1662" s="40">
        <v>596</v>
      </c>
      <c r="F1662" s="40">
        <v>12</v>
      </c>
      <c r="G1662" s="40">
        <v>654</v>
      </c>
      <c r="H1662" s="40">
        <v>3</v>
      </c>
    </row>
    <row r="1663" spans="1:8" ht="14.25">
      <c r="A1663" s="40" t="s">
        <v>1300</v>
      </c>
      <c r="B1663" s="40">
        <v>18</v>
      </c>
      <c r="C1663" s="53" t="s">
        <v>1316</v>
      </c>
      <c r="D1663" s="40" t="s">
        <v>1304</v>
      </c>
      <c r="E1663" s="40">
        <v>597</v>
      </c>
      <c r="F1663" s="40">
        <v>12</v>
      </c>
      <c r="G1663" s="40">
        <v>1052</v>
      </c>
      <c r="H1663" s="40">
        <v>11</v>
      </c>
    </row>
    <row r="1664" spans="1:8" ht="14.25">
      <c r="A1664" s="40" t="s">
        <v>1300</v>
      </c>
      <c r="B1664" s="40">
        <v>18</v>
      </c>
      <c r="C1664" s="53" t="s">
        <v>1316</v>
      </c>
      <c r="D1664" s="40" t="s">
        <v>1305</v>
      </c>
      <c r="E1664" s="40">
        <v>376</v>
      </c>
      <c r="F1664" s="40">
        <v>1</v>
      </c>
      <c r="G1664" s="40">
        <v>289</v>
      </c>
      <c r="H1664" s="40">
        <v>4</v>
      </c>
    </row>
    <row r="1665" spans="1:8" ht="14.25">
      <c r="A1665" s="40" t="s">
        <v>1300</v>
      </c>
      <c r="B1665" s="40">
        <v>18</v>
      </c>
      <c r="C1665" s="53" t="s">
        <v>1316</v>
      </c>
      <c r="D1665" s="40" t="s">
        <v>1305</v>
      </c>
      <c r="E1665" s="40">
        <v>1053</v>
      </c>
      <c r="F1665" s="40">
        <v>3</v>
      </c>
      <c r="G1665" s="40">
        <v>827</v>
      </c>
      <c r="H1665" s="40">
        <v>8</v>
      </c>
    </row>
    <row r="1666" ht="14.25">
      <c r="C1666" s="53"/>
    </row>
    <row r="1667" ht="14.25">
      <c r="C1667" s="53"/>
    </row>
    <row r="1668" ht="14.25">
      <c r="C1668" s="53"/>
    </row>
    <row r="1669" ht="14.25">
      <c r="C1669" s="53"/>
    </row>
    <row r="1670" ht="14.25">
      <c r="C1670" s="53"/>
    </row>
    <row r="1671" ht="14.25">
      <c r="C1671" s="53"/>
    </row>
    <row r="1672" ht="14.25">
      <c r="C1672" s="53"/>
    </row>
    <row r="1673" ht="14.25">
      <c r="C1673" s="53"/>
    </row>
    <row r="1674" ht="14.25">
      <c r="C1674" s="53"/>
    </row>
    <row r="1675" ht="14.25">
      <c r="C1675" s="53"/>
    </row>
    <row r="1676" ht="14.25">
      <c r="C1676" s="53"/>
    </row>
    <row r="1677" ht="14.25">
      <c r="C1677" s="53"/>
    </row>
    <row r="1678" ht="14.25">
      <c r="C1678" s="53"/>
    </row>
    <row r="1679" ht="14.25">
      <c r="C1679" s="53"/>
    </row>
    <row r="1680" ht="14.25">
      <c r="C1680" s="53"/>
    </row>
    <row r="1681" ht="14.25">
      <c r="C1681" s="53"/>
    </row>
    <row r="1682" ht="14.25">
      <c r="C1682" s="53"/>
    </row>
    <row r="1683" ht="14.25">
      <c r="C1683" s="53"/>
    </row>
    <row r="1684" ht="14.25">
      <c r="C1684" s="53"/>
    </row>
    <row r="1685" ht="14.25">
      <c r="C1685" s="53"/>
    </row>
    <row r="1686" ht="14.25">
      <c r="C1686" s="53"/>
    </row>
    <row r="1687" ht="14.25">
      <c r="C1687" s="53"/>
    </row>
    <row r="1688" ht="14.25">
      <c r="C1688" s="53"/>
    </row>
    <row r="1689" ht="14.25">
      <c r="C1689" s="53"/>
    </row>
    <row r="1690" ht="14.25">
      <c r="C1690" s="53"/>
    </row>
    <row r="1691" ht="14.25">
      <c r="C1691" s="53"/>
    </row>
    <row r="1692" ht="14.25">
      <c r="C1692" s="53"/>
    </row>
    <row r="1693" ht="14.25">
      <c r="C1693" s="53"/>
    </row>
    <row r="1694" ht="14.25">
      <c r="C1694" s="53"/>
    </row>
    <row r="1695" ht="14.25">
      <c r="C1695" s="53"/>
    </row>
    <row r="1696" ht="14.25">
      <c r="C1696" s="53"/>
    </row>
    <row r="1697" ht="14.25">
      <c r="C1697" s="53"/>
    </row>
    <row r="1698" ht="14.25">
      <c r="C1698" s="53"/>
    </row>
    <row r="1699" ht="14.25">
      <c r="C1699" s="53"/>
    </row>
    <row r="1700" ht="14.25">
      <c r="C1700" s="53"/>
    </row>
    <row r="1701" ht="14.25">
      <c r="C1701" s="53"/>
    </row>
    <row r="1702" ht="14.25">
      <c r="C1702" s="53"/>
    </row>
    <row r="1703" ht="14.25">
      <c r="C1703" s="53"/>
    </row>
    <row r="1704" ht="14.25">
      <c r="C1704" s="53"/>
    </row>
    <row r="1705" ht="14.25">
      <c r="C1705" s="53"/>
    </row>
    <row r="1706" ht="14.25">
      <c r="C1706" s="53"/>
    </row>
    <row r="1707" ht="14.25">
      <c r="C1707" s="53"/>
    </row>
    <row r="1708" ht="14.25">
      <c r="C1708" s="53"/>
    </row>
    <row r="1709" ht="14.25">
      <c r="C1709" s="53"/>
    </row>
    <row r="1710" ht="14.25">
      <c r="C1710" s="53"/>
    </row>
    <row r="1711" ht="14.25">
      <c r="C1711" s="53"/>
    </row>
    <row r="1712" ht="14.25">
      <c r="C1712" s="53"/>
    </row>
    <row r="1713" ht="14.25">
      <c r="C1713" s="53"/>
    </row>
    <row r="1714" ht="14.25">
      <c r="C1714" s="53"/>
    </row>
    <row r="1715" ht="14.25">
      <c r="C1715" s="53"/>
    </row>
    <row r="1716" ht="14.25">
      <c r="C1716" s="53"/>
    </row>
    <row r="1717" ht="14.25">
      <c r="C1717" s="53"/>
    </row>
    <row r="1718" ht="14.25">
      <c r="C1718" s="53"/>
    </row>
    <row r="1719" ht="14.25">
      <c r="C1719" s="53"/>
    </row>
    <row r="1720" ht="14.25">
      <c r="C1720" s="53"/>
    </row>
    <row r="1721" ht="14.25">
      <c r="C1721" s="53"/>
    </row>
    <row r="1722" ht="14.25">
      <c r="C1722" s="53"/>
    </row>
    <row r="1723" ht="14.25">
      <c r="C1723" s="53"/>
    </row>
    <row r="1724" ht="14.25">
      <c r="C1724" s="53"/>
    </row>
    <row r="1725" ht="14.25">
      <c r="C1725" s="53"/>
    </row>
    <row r="1726" ht="14.25">
      <c r="C1726" s="53"/>
    </row>
    <row r="1727" ht="14.25">
      <c r="C1727" s="53"/>
    </row>
    <row r="1728" ht="14.25">
      <c r="C1728" s="53"/>
    </row>
    <row r="1729" ht="14.25">
      <c r="C1729" s="53"/>
    </row>
    <row r="1730" ht="14.25">
      <c r="C1730" s="53"/>
    </row>
    <row r="1731" ht="14.25">
      <c r="C1731" s="53"/>
    </row>
    <row r="1732" ht="14.25">
      <c r="C1732" s="53"/>
    </row>
    <row r="1733" ht="14.25">
      <c r="C1733" s="53"/>
    </row>
    <row r="1734" ht="14.25">
      <c r="C1734" s="53"/>
    </row>
    <row r="1735" ht="14.25">
      <c r="C1735" s="53"/>
    </row>
    <row r="1736" ht="14.25">
      <c r="C1736" s="53"/>
    </row>
    <row r="1737" ht="14.25">
      <c r="C1737" s="53"/>
    </row>
    <row r="1738" ht="14.25">
      <c r="C1738" s="53"/>
    </row>
    <row r="1739" ht="14.25">
      <c r="C1739" s="53"/>
    </row>
  </sheetData>
  <sheetProtection/>
  <mergeCells count="9">
    <mergeCell ref="F36:I36"/>
    <mergeCell ref="A1:J1"/>
    <mergeCell ref="B7:E7"/>
    <mergeCell ref="F7:I7"/>
    <mergeCell ref="B18:E18"/>
    <mergeCell ref="F18:I18"/>
    <mergeCell ref="F24:I24"/>
    <mergeCell ref="B24:E24"/>
    <mergeCell ref="B36:E3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zoomScaleSheetLayoutView="100" zoomScalePageLayoutView="0" workbookViewId="0" topLeftCell="A10">
      <selection activeCell="C12" sqref="C12"/>
    </sheetView>
  </sheetViews>
  <sheetFormatPr defaultColWidth="8.88671875" defaultRowHeight="13.5"/>
  <cols>
    <col min="1" max="1" width="8.99609375" style="40" customWidth="1"/>
    <col min="2" max="2" width="11.6640625" style="40" customWidth="1"/>
    <col min="3" max="3" width="19.4453125" style="40" customWidth="1"/>
    <col min="4" max="4" width="10.3359375" style="40" customWidth="1"/>
    <col min="5" max="5" width="16.3359375" style="40" customWidth="1"/>
    <col min="6" max="6" width="15.4453125" style="40" customWidth="1"/>
    <col min="7" max="7" width="14.3359375" style="40" customWidth="1"/>
    <col min="8" max="8" width="12.21484375" style="40" customWidth="1"/>
    <col min="9" max="9" width="11.3359375" style="40" customWidth="1"/>
    <col min="10" max="10" width="13.10546875" style="40" customWidth="1"/>
    <col min="11" max="16384" width="8.88671875" style="40" customWidth="1"/>
  </cols>
  <sheetData>
    <row r="1" spans="1:10" s="413" customFormat="1" ht="27.75" customHeight="1">
      <c r="A1" s="1138" t="s">
        <v>1548</v>
      </c>
      <c r="B1" s="1138"/>
      <c r="C1" s="1138"/>
      <c r="D1" s="1138"/>
      <c r="E1" s="1138"/>
      <c r="F1" s="1138"/>
      <c r="G1" s="1138"/>
      <c r="H1" s="1138"/>
      <c r="I1" s="1138"/>
      <c r="J1" s="1138"/>
    </row>
    <row r="2" spans="1:10" s="381" customFormat="1" ht="16.5" customHeight="1" thickBot="1">
      <c r="A2" s="1147"/>
      <c r="B2" s="1147"/>
      <c r="C2" s="1147"/>
      <c r="D2" s="1147"/>
      <c r="E2" s="1147"/>
      <c r="F2" s="1147"/>
      <c r="G2" s="1147"/>
      <c r="H2" s="1147"/>
      <c r="I2" s="1147"/>
      <c r="J2" s="1147"/>
    </row>
    <row r="3" spans="1:10" s="51" customFormat="1" ht="26.25" customHeight="1">
      <c r="A3" s="382"/>
      <c r="B3" s="383" t="s">
        <v>1355</v>
      </c>
      <c r="C3" s="383" t="s">
        <v>1373</v>
      </c>
      <c r="D3" s="383" t="s">
        <v>1374</v>
      </c>
      <c r="E3" s="383" t="s">
        <v>1426</v>
      </c>
      <c r="F3" s="383" t="s">
        <v>1427</v>
      </c>
      <c r="G3" s="383" t="s">
        <v>1428</v>
      </c>
      <c r="H3" s="383" t="s">
        <v>1429</v>
      </c>
      <c r="I3" s="384" t="s">
        <v>1430</v>
      </c>
      <c r="J3" s="384"/>
    </row>
    <row r="4" spans="1:10" s="51" customFormat="1" ht="26.25" customHeight="1">
      <c r="A4" s="97" t="s">
        <v>211</v>
      </c>
      <c r="B4" s="101"/>
      <c r="C4" s="101"/>
      <c r="D4" s="101"/>
      <c r="E4" s="101" t="s">
        <v>1431</v>
      </c>
      <c r="F4" s="101"/>
      <c r="G4" s="101"/>
      <c r="H4" s="101" t="s">
        <v>1448</v>
      </c>
      <c r="I4" s="88" t="s">
        <v>1432</v>
      </c>
      <c r="J4" s="88" t="s">
        <v>1080</v>
      </c>
    </row>
    <row r="5" spans="1:10" s="51" customFormat="1" ht="26.25" customHeight="1">
      <c r="A5" s="97"/>
      <c r="B5" s="101"/>
      <c r="C5" s="101" t="s">
        <v>1485</v>
      </c>
      <c r="D5" s="101" t="s">
        <v>1449</v>
      </c>
      <c r="E5" s="101" t="s">
        <v>1549</v>
      </c>
      <c r="F5" s="385" t="s">
        <v>1450</v>
      </c>
      <c r="G5" s="385" t="s">
        <v>1490</v>
      </c>
      <c r="H5" s="385" t="s">
        <v>1451</v>
      </c>
      <c r="I5" s="98" t="s">
        <v>1452</v>
      </c>
      <c r="J5" s="88"/>
    </row>
    <row r="6" spans="1:10" s="51" customFormat="1" ht="26.25" customHeight="1">
      <c r="A6" s="99"/>
      <c r="B6" s="102" t="s">
        <v>1453</v>
      </c>
      <c r="C6" s="102" t="s">
        <v>1487</v>
      </c>
      <c r="D6" s="102" t="s">
        <v>1454</v>
      </c>
      <c r="E6" s="386" t="s">
        <v>1455</v>
      </c>
      <c r="F6" s="102" t="s">
        <v>1456</v>
      </c>
      <c r="G6" s="102" t="s">
        <v>1081</v>
      </c>
      <c r="H6" s="386" t="s">
        <v>1457</v>
      </c>
      <c r="I6" s="93" t="s">
        <v>1458</v>
      </c>
      <c r="J6" s="93"/>
    </row>
    <row r="7" spans="1:10" s="51" customFormat="1" ht="22.5" customHeight="1">
      <c r="A7" s="122" t="s">
        <v>1183</v>
      </c>
      <c r="B7" s="1077" t="s">
        <v>419</v>
      </c>
      <c r="C7" s="1078"/>
      <c r="D7" s="1078"/>
      <c r="E7" s="1078"/>
      <c r="F7" s="1078" t="s">
        <v>1005</v>
      </c>
      <c r="G7" s="1078"/>
      <c r="H7" s="1078"/>
      <c r="I7" s="1079"/>
      <c r="J7" s="190" t="s">
        <v>1183</v>
      </c>
    </row>
    <row r="8" spans="1:10" s="51" customFormat="1" ht="22.5" customHeight="1">
      <c r="A8" s="84" t="s">
        <v>375</v>
      </c>
      <c r="B8" s="414">
        <v>504</v>
      </c>
      <c r="C8" s="414" t="s">
        <v>1550</v>
      </c>
      <c r="D8" s="109">
        <v>65</v>
      </c>
      <c r="E8" s="415">
        <v>1237337</v>
      </c>
      <c r="F8" s="111">
        <v>0.823</v>
      </c>
      <c r="G8" s="416">
        <v>6834</v>
      </c>
      <c r="H8" s="113">
        <v>0.99</v>
      </c>
      <c r="I8" s="414" t="s">
        <v>1438</v>
      </c>
      <c r="J8" s="88" t="s">
        <v>1035</v>
      </c>
    </row>
    <row r="9" spans="1:10" s="51" customFormat="1" ht="22.5" customHeight="1">
      <c r="A9" s="84" t="s">
        <v>416</v>
      </c>
      <c r="B9" s="414">
        <v>299</v>
      </c>
      <c r="C9" s="414" t="s">
        <v>1552</v>
      </c>
      <c r="D9" s="109">
        <v>55</v>
      </c>
      <c r="E9" s="415">
        <v>639300</v>
      </c>
      <c r="F9" s="111">
        <v>0.772</v>
      </c>
      <c r="G9" s="416">
        <v>272</v>
      </c>
      <c r="H9" s="113">
        <v>0.99</v>
      </c>
      <c r="I9" s="414" t="s">
        <v>1008</v>
      </c>
      <c r="J9" s="88" t="s">
        <v>1009</v>
      </c>
    </row>
    <row r="10" spans="1:10" s="51" customFormat="1" ht="22.5" customHeight="1">
      <c r="A10" s="84" t="s">
        <v>376</v>
      </c>
      <c r="B10" s="414">
        <v>420</v>
      </c>
      <c r="C10" s="414" t="s">
        <v>1553</v>
      </c>
      <c r="D10" s="109">
        <v>55</v>
      </c>
      <c r="E10" s="415">
        <v>245809</v>
      </c>
      <c r="F10" s="111">
        <v>0.777</v>
      </c>
      <c r="G10" s="416">
        <v>1397</v>
      </c>
      <c r="H10" s="113">
        <v>0.99</v>
      </c>
      <c r="I10" s="414" t="s">
        <v>1439</v>
      </c>
      <c r="J10" s="88" t="s">
        <v>1011</v>
      </c>
    </row>
    <row r="11" spans="1:10" s="51" customFormat="1" ht="22.5" customHeight="1">
      <c r="A11" s="84" t="s">
        <v>370</v>
      </c>
      <c r="B11" s="414">
        <v>222</v>
      </c>
      <c r="C11" s="414" t="s">
        <v>1553</v>
      </c>
      <c r="D11" s="114">
        <v>55</v>
      </c>
      <c r="E11" s="415">
        <v>266276</v>
      </c>
      <c r="F11" s="111">
        <v>0.778</v>
      </c>
      <c r="G11" s="416">
        <v>1444</v>
      </c>
      <c r="H11" s="113">
        <v>0.99</v>
      </c>
      <c r="I11" s="414" t="s">
        <v>1439</v>
      </c>
      <c r="J11" s="88" t="s">
        <v>1013</v>
      </c>
    </row>
    <row r="12" spans="1:10" s="51" customFormat="1" ht="22.5" customHeight="1">
      <c r="A12" s="84" t="s">
        <v>371</v>
      </c>
      <c r="B12" s="414">
        <v>428</v>
      </c>
      <c r="C12" s="414" t="s">
        <v>1554</v>
      </c>
      <c r="D12" s="109">
        <v>60</v>
      </c>
      <c r="E12" s="415">
        <v>198584</v>
      </c>
      <c r="F12" s="129">
        <v>0.78</v>
      </c>
      <c r="G12" s="416">
        <v>1088</v>
      </c>
      <c r="H12" s="130">
        <v>0.99</v>
      </c>
      <c r="I12" s="414" t="s">
        <v>1440</v>
      </c>
      <c r="J12" s="88" t="s">
        <v>1492</v>
      </c>
    </row>
    <row r="13" spans="1:10" s="51" customFormat="1" ht="22.5" customHeight="1">
      <c r="A13" s="84" t="s">
        <v>372</v>
      </c>
      <c r="B13" s="414">
        <v>430</v>
      </c>
      <c r="C13" s="414" t="s">
        <v>1552</v>
      </c>
      <c r="D13" s="109">
        <v>55</v>
      </c>
      <c r="E13" s="415">
        <v>21991</v>
      </c>
      <c r="F13" s="129">
        <v>0.639</v>
      </c>
      <c r="G13" s="416">
        <v>137</v>
      </c>
      <c r="H13" s="130">
        <v>0.96</v>
      </c>
      <c r="I13" s="414" t="s">
        <v>1036</v>
      </c>
      <c r="J13" s="88" t="s">
        <v>1037</v>
      </c>
    </row>
    <row r="14" spans="1:10" s="51" customFormat="1" ht="22.5" customHeight="1">
      <c r="A14" s="84" t="s">
        <v>417</v>
      </c>
      <c r="B14" s="414">
        <v>224</v>
      </c>
      <c r="C14" s="414" t="s">
        <v>1437</v>
      </c>
      <c r="D14" s="109">
        <v>50</v>
      </c>
      <c r="E14" s="415">
        <v>18143</v>
      </c>
      <c r="F14" s="129">
        <v>0.675</v>
      </c>
      <c r="G14" s="416">
        <v>103</v>
      </c>
      <c r="H14" s="130">
        <v>0.99</v>
      </c>
      <c r="I14" s="414" t="s">
        <v>1018</v>
      </c>
      <c r="J14" s="88" t="s">
        <v>387</v>
      </c>
    </row>
    <row r="15" spans="1:10" s="51" customFormat="1" ht="22.5" customHeight="1">
      <c r="A15" s="84" t="s">
        <v>418</v>
      </c>
      <c r="B15" s="414">
        <v>164</v>
      </c>
      <c r="C15" s="414" t="s">
        <v>1555</v>
      </c>
      <c r="D15" s="109">
        <v>45</v>
      </c>
      <c r="E15" s="415">
        <v>16640</v>
      </c>
      <c r="F15" s="129">
        <v>0.619</v>
      </c>
      <c r="G15" s="416">
        <v>95</v>
      </c>
      <c r="H15" s="130">
        <v>0.97</v>
      </c>
      <c r="I15" s="624" t="s">
        <v>1556</v>
      </c>
      <c r="J15" s="88" t="s">
        <v>1557</v>
      </c>
    </row>
    <row r="16" spans="1:10" s="51" customFormat="1" ht="22.5" customHeight="1">
      <c r="A16" s="194" t="s">
        <v>373</v>
      </c>
      <c r="B16" s="414">
        <v>515</v>
      </c>
      <c r="C16" s="414" t="s">
        <v>1553</v>
      </c>
      <c r="D16" s="114">
        <v>65</v>
      </c>
      <c r="E16" s="415">
        <v>55127</v>
      </c>
      <c r="F16" s="129">
        <v>0.542</v>
      </c>
      <c r="G16" s="416">
        <v>340</v>
      </c>
      <c r="H16" s="130">
        <v>1</v>
      </c>
      <c r="I16" s="414" t="s">
        <v>1441</v>
      </c>
      <c r="J16" s="88" t="s">
        <v>1317</v>
      </c>
    </row>
    <row r="17" spans="1:10" s="51" customFormat="1" ht="22.5" customHeight="1">
      <c r="A17" s="328" t="s">
        <v>1183</v>
      </c>
      <c r="B17" s="1077" t="s">
        <v>420</v>
      </c>
      <c r="C17" s="1078"/>
      <c r="D17" s="1078"/>
      <c r="E17" s="1078"/>
      <c r="F17" s="1078" t="s">
        <v>1038</v>
      </c>
      <c r="G17" s="1078"/>
      <c r="H17" s="1078"/>
      <c r="I17" s="1079"/>
      <c r="J17" s="189" t="s">
        <v>1183</v>
      </c>
    </row>
    <row r="18" spans="1:11" s="51" customFormat="1" ht="22.5" customHeight="1" thickBot="1">
      <c r="A18" s="84" t="s">
        <v>374</v>
      </c>
      <c r="B18" s="417">
        <v>433</v>
      </c>
      <c r="C18" s="417" t="s">
        <v>1552</v>
      </c>
      <c r="D18" s="331">
        <v>55</v>
      </c>
      <c r="E18" s="418">
        <v>49829</v>
      </c>
      <c r="F18" s="119">
        <v>0.594</v>
      </c>
      <c r="G18" s="419">
        <v>309</v>
      </c>
      <c r="H18" s="420">
        <v>1</v>
      </c>
      <c r="I18" s="417" t="s">
        <v>1442</v>
      </c>
      <c r="J18" s="88" t="s">
        <v>1039</v>
      </c>
      <c r="K18" s="97"/>
    </row>
    <row r="19" spans="1:10" s="54" customFormat="1" ht="22.5" customHeight="1">
      <c r="A19" s="451" t="s">
        <v>382</v>
      </c>
      <c r="B19" s="1143" t="s">
        <v>1041</v>
      </c>
      <c r="C19" s="1141"/>
      <c r="D19" s="1141"/>
      <c r="E19" s="1141"/>
      <c r="F19" s="1141" t="s">
        <v>1005</v>
      </c>
      <c r="G19" s="1141"/>
      <c r="H19" s="1141"/>
      <c r="I19" s="1142"/>
      <c r="J19" s="366" t="s">
        <v>382</v>
      </c>
    </row>
    <row r="20" spans="1:10" s="51" customFormat="1" ht="22.5" customHeight="1">
      <c r="A20" s="84" t="s">
        <v>375</v>
      </c>
      <c r="B20" s="414">
        <v>504</v>
      </c>
      <c r="C20" s="414" t="s">
        <v>1550</v>
      </c>
      <c r="D20" s="109">
        <v>65</v>
      </c>
      <c r="E20" s="415">
        <v>1288312</v>
      </c>
      <c r="F20" s="111">
        <v>0.85</v>
      </c>
      <c r="G20" s="416">
        <v>6943</v>
      </c>
      <c r="H20" s="113">
        <v>0.99</v>
      </c>
      <c r="I20" s="414" t="s">
        <v>1438</v>
      </c>
      <c r="J20" s="88" t="s">
        <v>1035</v>
      </c>
    </row>
    <row r="21" spans="1:10" s="51" customFormat="1" ht="22.5" customHeight="1">
      <c r="A21" s="84" t="s">
        <v>416</v>
      </c>
      <c r="B21" s="414">
        <v>299</v>
      </c>
      <c r="C21" s="414" t="s">
        <v>1552</v>
      </c>
      <c r="D21" s="109">
        <v>55</v>
      </c>
      <c r="E21" s="415">
        <v>23680</v>
      </c>
      <c r="F21" s="111">
        <v>0.637</v>
      </c>
      <c r="G21" s="416">
        <v>159</v>
      </c>
      <c r="H21" s="113">
        <v>0.99</v>
      </c>
      <c r="I21" s="414" t="s">
        <v>1008</v>
      </c>
      <c r="J21" s="88" t="s">
        <v>1009</v>
      </c>
    </row>
    <row r="22" spans="1:10" s="51" customFormat="1" ht="22.5" customHeight="1">
      <c r="A22" s="84" t="s">
        <v>376</v>
      </c>
      <c r="B22" s="414">
        <v>420</v>
      </c>
      <c r="C22" s="414" t="s">
        <v>1553</v>
      </c>
      <c r="D22" s="109">
        <v>55</v>
      </c>
      <c r="E22" s="415">
        <v>242939</v>
      </c>
      <c r="F22" s="111">
        <v>0.781</v>
      </c>
      <c r="G22" s="416">
        <v>1436</v>
      </c>
      <c r="H22" s="113">
        <v>0.99</v>
      </c>
      <c r="I22" s="414" t="s">
        <v>1439</v>
      </c>
      <c r="J22" s="88" t="s">
        <v>1011</v>
      </c>
    </row>
    <row r="23" spans="1:10" s="51" customFormat="1" ht="22.5" customHeight="1">
      <c r="A23" s="84" t="s">
        <v>370</v>
      </c>
      <c r="B23" s="414">
        <v>222</v>
      </c>
      <c r="C23" s="414" t="s">
        <v>1553</v>
      </c>
      <c r="D23" s="114">
        <v>55</v>
      </c>
      <c r="E23" s="415">
        <v>264045</v>
      </c>
      <c r="F23" s="111">
        <v>0.795</v>
      </c>
      <c r="G23" s="416">
        <v>1443</v>
      </c>
      <c r="H23" s="113">
        <v>0.99</v>
      </c>
      <c r="I23" s="414" t="s">
        <v>1439</v>
      </c>
      <c r="J23" s="88" t="s">
        <v>1013</v>
      </c>
    </row>
    <row r="24" spans="1:10" s="51" customFormat="1" ht="22.5" customHeight="1">
      <c r="A24" s="84" t="s">
        <v>371</v>
      </c>
      <c r="B24" s="414">
        <v>428</v>
      </c>
      <c r="C24" s="414" t="s">
        <v>1554</v>
      </c>
      <c r="D24" s="109">
        <v>60</v>
      </c>
      <c r="E24" s="415">
        <v>195243</v>
      </c>
      <c r="F24" s="129">
        <v>0.8</v>
      </c>
      <c r="G24" s="416">
        <v>1072</v>
      </c>
      <c r="H24" s="130">
        <v>0.99</v>
      </c>
      <c r="I24" s="414" t="s">
        <v>1440</v>
      </c>
      <c r="J24" s="88" t="s">
        <v>1492</v>
      </c>
    </row>
    <row r="25" spans="1:10" s="51" customFormat="1" ht="22.5" customHeight="1">
      <c r="A25" s="84" t="s">
        <v>372</v>
      </c>
      <c r="B25" s="414">
        <v>430</v>
      </c>
      <c r="C25" s="414" t="s">
        <v>1552</v>
      </c>
      <c r="D25" s="109">
        <v>55</v>
      </c>
      <c r="E25" s="415">
        <v>22463</v>
      </c>
      <c r="F25" s="129">
        <v>0.682</v>
      </c>
      <c r="G25" s="416">
        <v>151</v>
      </c>
      <c r="H25" s="130">
        <v>0.96</v>
      </c>
      <c r="I25" s="414" t="s">
        <v>1036</v>
      </c>
      <c r="J25" s="88" t="s">
        <v>1037</v>
      </c>
    </row>
    <row r="26" spans="1:10" s="51" customFormat="1" ht="22.5" customHeight="1">
      <c r="A26" s="84" t="s">
        <v>417</v>
      </c>
      <c r="B26" s="414">
        <v>224</v>
      </c>
      <c r="C26" s="414" t="s">
        <v>1437</v>
      </c>
      <c r="D26" s="109">
        <v>50</v>
      </c>
      <c r="E26" s="415">
        <v>17699</v>
      </c>
      <c r="F26" s="129">
        <v>0.702</v>
      </c>
      <c r="G26" s="416">
        <v>100</v>
      </c>
      <c r="H26" s="130">
        <v>0.99</v>
      </c>
      <c r="I26" s="414" t="s">
        <v>1018</v>
      </c>
      <c r="J26" s="88" t="s">
        <v>387</v>
      </c>
    </row>
    <row r="27" spans="1:10" s="51" customFormat="1" ht="22.5" customHeight="1">
      <c r="A27" s="84" t="s">
        <v>418</v>
      </c>
      <c r="B27" s="414">
        <v>164</v>
      </c>
      <c r="C27" s="414" t="s">
        <v>1555</v>
      </c>
      <c r="D27" s="114">
        <v>45</v>
      </c>
      <c r="E27" s="415">
        <v>16294</v>
      </c>
      <c r="F27" s="129">
        <v>0.626</v>
      </c>
      <c r="G27" s="416">
        <v>103</v>
      </c>
      <c r="H27" s="130">
        <v>0.97</v>
      </c>
      <c r="I27" s="624" t="s">
        <v>1556</v>
      </c>
      <c r="J27" s="88" t="s">
        <v>1557</v>
      </c>
    </row>
    <row r="28" spans="1:10" s="51" customFormat="1" ht="22.5" customHeight="1">
      <c r="A28" s="194" t="s">
        <v>373</v>
      </c>
      <c r="B28" s="414">
        <v>515</v>
      </c>
      <c r="C28" s="414" t="s">
        <v>1553</v>
      </c>
      <c r="D28" s="114">
        <v>65</v>
      </c>
      <c r="E28" s="415">
        <v>59942</v>
      </c>
      <c r="F28" s="129">
        <v>0.614</v>
      </c>
      <c r="G28" s="416">
        <v>328</v>
      </c>
      <c r="H28" s="130">
        <v>1</v>
      </c>
      <c r="I28" s="414" t="s">
        <v>1441</v>
      </c>
      <c r="J28" s="88" t="s">
        <v>1317</v>
      </c>
    </row>
    <row r="29" spans="1:10" s="54" customFormat="1" ht="22.5" customHeight="1">
      <c r="A29" s="128" t="s">
        <v>382</v>
      </c>
      <c r="B29" s="1144" t="s">
        <v>1040</v>
      </c>
      <c r="C29" s="1145"/>
      <c r="D29" s="1145"/>
      <c r="E29" s="1145"/>
      <c r="F29" s="1145" t="s">
        <v>1038</v>
      </c>
      <c r="G29" s="1145"/>
      <c r="H29" s="1145"/>
      <c r="I29" s="1146"/>
      <c r="J29" s="293" t="s">
        <v>382</v>
      </c>
    </row>
    <row r="30" spans="1:11" s="51" customFormat="1" ht="22.5" customHeight="1" thickBot="1">
      <c r="A30" s="439" t="s">
        <v>374</v>
      </c>
      <c r="B30" s="422">
        <v>433</v>
      </c>
      <c r="C30" s="422" t="s">
        <v>1552</v>
      </c>
      <c r="D30" s="423">
        <v>55</v>
      </c>
      <c r="E30" s="424">
        <v>46619</v>
      </c>
      <c r="F30" s="425">
        <v>0.587</v>
      </c>
      <c r="G30" s="426">
        <v>305</v>
      </c>
      <c r="H30" s="427">
        <v>1</v>
      </c>
      <c r="I30" s="422" t="s">
        <v>1442</v>
      </c>
      <c r="J30" s="373" t="s">
        <v>1039</v>
      </c>
      <c r="K30" s="97"/>
    </row>
    <row r="31" spans="1:9" s="51" customFormat="1" ht="19.5" customHeight="1">
      <c r="A31" s="326" t="s">
        <v>388</v>
      </c>
      <c r="B31" s="326"/>
      <c r="C31" s="326"/>
      <c r="D31" s="326"/>
      <c r="E31" s="326"/>
      <c r="F31" s="326"/>
      <c r="I31" s="51" t="s">
        <v>1353</v>
      </c>
    </row>
    <row r="32" spans="1:8" s="51" customFormat="1" ht="19.5" customHeight="1">
      <c r="A32" s="51" t="s">
        <v>421</v>
      </c>
      <c r="B32" s="375"/>
      <c r="C32" s="324"/>
      <c r="D32" s="324"/>
      <c r="E32" s="324"/>
      <c r="F32" s="324"/>
      <c r="G32" s="324"/>
      <c r="H32" s="324"/>
    </row>
    <row r="33" s="51" customFormat="1" ht="19.5" customHeight="1">
      <c r="A33" s="51" t="s">
        <v>422</v>
      </c>
    </row>
    <row r="34" spans="1:5" s="377" customFormat="1" ht="19.5" customHeight="1">
      <c r="A34" s="428"/>
      <c r="B34" s="428"/>
      <c r="C34" s="428"/>
      <c r="D34" s="428"/>
      <c r="E34" s="428"/>
    </row>
    <row r="35" s="377" customFormat="1" ht="14.25"/>
    <row r="36" s="377" customFormat="1" ht="14.25"/>
    <row r="37" s="377" customFormat="1" ht="14.25"/>
    <row r="38" s="377" customFormat="1" ht="14.25"/>
    <row r="39" s="377" customFormat="1" ht="14.25"/>
    <row r="40" s="377" customFormat="1" ht="14.25"/>
    <row r="41" s="377" customFormat="1" ht="14.25"/>
    <row r="42" s="377" customFormat="1" ht="14.25"/>
    <row r="43" s="377" customFormat="1" ht="14.25"/>
    <row r="44" s="377" customFormat="1" ht="14.25"/>
    <row r="45" s="377" customFormat="1" ht="14.25"/>
    <row r="46" s="377" customFormat="1" ht="14.25"/>
    <row r="47" s="377" customFormat="1" ht="14.25"/>
    <row r="48" s="377" customFormat="1" ht="14.25"/>
    <row r="49" s="377" customFormat="1" ht="14.25"/>
    <row r="50" s="377" customFormat="1" ht="14.25"/>
    <row r="51" s="377" customFormat="1" ht="14.25"/>
    <row r="52" s="377" customFormat="1" ht="14.25"/>
    <row r="53" s="377" customFormat="1" ht="14.25"/>
    <row r="54" s="377" customFormat="1" ht="14.25"/>
    <row r="55" s="377" customFormat="1" ht="14.25"/>
    <row r="56" s="377" customFormat="1" ht="14.25"/>
    <row r="57" s="377" customFormat="1" ht="14.25"/>
    <row r="58" s="377" customFormat="1" ht="14.25"/>
    <row r="59" s="377" customFormat="1" ht="14.25"/>
    <row r="60" s="377" customFormat="1" ht="14.25"/>
    <row r="61" s="377" customFormat="1" ht="14.25"/>
    <row r="62" s="377" customFormat="1" ht="14.25"/>
    <row r="63" s="377" customFormat="1" ht="14.25"/>
    <row r="64" s="377" customFormat="1" ht="14.25"/>
    <row r="65" s="381" customFormat="1" ht="14.25"/>
    <row r="66" s="381" customFormat="1" ht="14.25"/>
    <row r="67" s="381" customFormat="1" ht="14.25"/>
    <row r="68" s="381" customFormat="1" ht="14.25"/>
    <row r="69" s="381" customFormat="1" ht="14.25"/>
    <row r="70" s="381" customFormat="1" ht="14.25"/>
    <row r="71" s="381" customFormat="1" ht="14.25"/>
    <row r="72" s="381" customFormat="1" ht="14.25"/>
    <row r="73" s="381" customFormat="1" ht="14.25"/>
    <row r="74" s="381" customFormat="1" ht="14.25"/>
    <row r="75" s="381" customFormat="1" ht="14.25"/>
    <row r="76" s="381" customFormat="1" ht="14.25"/>
    <row r="77" s="381" customFormat="1" ht="14.25"/>
    <row r="78" s="381" customFormat="1" ht="14.25"/>
    <row r="79" s="381" customFormat="1" ht="14.25"/>
    <row r="80" s="381" customFormat="1" ht="14.25"/>
    <row r="81" s="381" customFormat="1" ht="14.25"/>
    <row r="82" s="381" customFormat="1" ht="14.25"/>
    <row r="83" s="381" customFormat="1" ht="14.25"/>
    <row r="84" s="381" customFormat="1" ht="14.25"/>
    <row r="85" s="381" customFormat="1" ht="14.25"/>
    <row r="86" s="381" customFormat="1" ht="14.25"/>
    <row r="87" s="381" customFormat="1" ht="14.25"/>
    <row r="88" s="381" customFormat="1" ht="14.25"/>
    <row r="89" s="381" customFormat="1" ht="14.25"/>
    <row r="90" s="381" customFormat="1" ht="14.25"/>
    <row r="91" s="381" customFormat="1" ht="14.25"/>
    <row r="92" s="381" customFormat="1" ht="14.25"/>
    <row r="93" s="381" customFormat="1" ht="14.25"/>
    <row r="94" s="381" customFormat="1" ht="14.25"/>
    <row r="95" s="381" customFormat="1" ht="14.25"/>
    <row r="96" s="381" customFormat="1" ht="14.25"/>
    <row r="97" s="381" customFormat="1" ht="14.25"/>
    <row r="98" s="381" customFormat="1" ht="14.25"/>
    <row r="99" s="381" customFormat="1" ht="14.25"/>
    <row r="100" s="381" customFormat="1" ht="14.25"/>
    <row r="101" s="381" customFormat="1" ht="14.25"/>
    <row r="102" s="381" customFormat="1" ht="14.25"/>
    <row r="103" s="381" customFormat="1" ht="14.25"/>
    <row r="104" s="381" customFormat="1" ht="14.25"/>
    <row r="105" s="381" customFormat="1" ht="14.25"/>
    <row r="106" s="381" customFormat="1" ht="14.25"/>
    <row r="107" s="381" customFormat="1" ht="14.25"/>
    <row r="108" s="381" customFormat="1" ht="14.25"/>
    <row r="109" s="381" customFormat="1" ht="14.25"/>
    <row r="110" s="381" customFormat="1" ht="14.25"/>
    <row r="111" s="381" customFormat="1" ht="14.25"/>
    <row r="112" s="381" customFormat="1" ht="14.25"/>
    <row r="113" s="381" customFormat="1" ht="14.25"/>
    <row r="114" s="381" customFormat="1" ht="14.25"/>
    <row r="115" s="381" customFormat="1" ht="14.25"/>
    <row r="116" s="381" customFormat="1" ht="14.25"/>
    <row r="117" s="381" customFormat="1" ht="14.25"/>
    <row r="118" s="381" customFormat="1" ht="14.25"/>
    <row r="119" s="381" customFormat="1" ht="14.25"/>
    <row r="120" s="381" customFormat="1" ht="14.25"/>
    <row r="121" s="381" customFormat="1" ht="14.25"/>
    <row r="122" s="381" customFormat="1" ht="14.25"/>
    <row r="123" s="381" customFormat="1" ht="14.25"/>
    <row r="124" s="381" customFormat="1" ht="14.25"/>
    <row r="125" s="381" customFormat="1" ht="14.25"/>
    <row r="126" s="381" customFormat="1" ht="14.25"/>
    <row r="127" s="381" customFormat="1" ht="14.25"/>
    <row r="128" s="381" customFormat="1" ht="14.25"/>
    <row r="129" s="381" customFormat="1" ht="14.25"/>
    <row r="130" s="381" customFormat="1" ht="14.25"/>
    <row r="131" s="381" customFormat="1" ht="14.25"/>
    <row r="132" s="381" customFormat="1" ht="14.25"/>
    <row r="133" s="381" customFormat="1" ht="14.25"/>
    <row r="134" s="381" customFormat="1" ht="14.25"/>
    <row r="135" s="381" customFormat="1" ht="14.25"/>
    <row r="136" s="381" customFormat="1" ht="14.25"/>
    <row r="137" s="381" customFormat="1" ht="14.25"/>
    <row r="138" s="381" customFormat="1" ht="14.25"/>
    <row r="139" s="381" customFormat="1" ht="14.25"/>
    <row r="140" s="381" customFormat="1" ht="14.25"/>
    <row r="141" s="381" customFormat="1" ht="14.25"/>
    <row r="142" s="381" customFormat="1" ht="14.25"/>
    <row r="143" s="381" customFormat="1" ht="14.25"/>
    <row r="144" s="381" customFormat="1" ht="14.25"/>
    <row r="145" s="381" customFormat="1" ht="14.25"/>
    <row r="146" s="381" customFormat="1" ht="14.25"/>
    <row r="147" s="381" customFormat="1" ht="14.25"/>
    <row r="148" s="381" customFormat="1" ht="14.25"/>
    <row r="149" s="381" customFormat="1" ht="14.25"/>
    <row r="150" s="381" customFormat="1" ht="14.25"/>
    <row r="151" s="381" customFormat="1" ht="14.25"/>
    <row r="152" s="381" customFormat="1" ht="14.25"/>
    <row r="153" s="381" customFormat="1" ht="14.25"/>
    <row r="154" s="381" customFormat="1" ht="14.25"/>
    <row r="155" s="381" customFormat="1" ht="14.25"/>
    <row r="156" s="381" customFormat="1" ht="14.25"/>
    <row r="157" s="381" customFormat="1" ht="14.25"/>
    <row r="158" s="381" customFormat="1" ht="14.25"/>
    <row r="159" s="381" customFormat="1" ht="14.25"/>
    <row r="160" s="381" customFormat="1" ht="14.25"/>
    <row r="161" s="381" customFormat="1" ht="14.25"/>
    <row r="162" s="381" customFormat="1" ht="14.25"/>
    <row r="163" s="381" customFormat="1" ht="14.25"/>
    <row r="164" s="381" customFormat="1" ht="14.25"/>
    <row r="165" s="381" customFormat="1" ht="14.25"/>
    <row r="166" s="381" customFormat="1" ht="14.25"/>
    <row r="167" s="381" customFormat="1" ht="14.25"/>
    <row r="168" s="381" customFormat="1" ht="14.25"/>
    <row r="169" s="381" customFormat="1" ht="14.25"/>
    <row r="170" s="381" customFormat="1" ht="14.25"/>
    <row r="171" s="381" customFormat="1" ht="14.25"/>
    <row r="172" s="381" customFormat="1" ht="14.25"/>
    <row r="173" s="381" customFormat="1" ht="14.25"/>
    <row r="174" s="381" customFormat="1" ht="14.25"/>
    <row r="175" s="381" customFormat="1" ht="14.25"/>
    <row r="176" s="381" customFormat="1" ht="14.25"/>
    <row r="177" s="381" customFormat="1" ht="14.25"/>
    <row r="178" s="381" customFormat="1" ht="14.25"/>
    <row r="179" s="381" customFormat="1" ht="14.25"/>
    <row r="180" s="381" customFormat="1" ht="14.25"/>
    <row r="181" s="381" customFormat="1" ht="14.25"/>
    <row r="182" s="381" customFormat="1" ht="14.25"/>
    <row r="183" s="381" customFormat="1" ht="14.25"/>
    <row r="184" s="381" customFormat="1" ht="14.25"/>
    <row r="185" s="381" customFormat="1" ht="14.25"/>
    <row r="186" s="381" customFormat="1" ht="14.25"/>
    <row r="187" s="381" customFormat="1" ht="14.25"/>
    <row r="188" s="381" customFormat="1" ht="14.25"/>
    <row r="189" s="381" customFormat="1" ht="14.25"/>
    <row r="190" s="381" customFormat="1" ht="14.25"/>
    <row r="191" s="381" customFormat="1" ht="14.25"/>
    <row r="192" s="381" customFormat="1" ht="14.25"/>
    <row r="193" s="381" customFormat="1" ht="14.25"/>
    <row r="194" s="381" customFormat="1" ht="14.25"/>
    <row r="195" s="381" customFormat="1" ht="14.25"/>
    <row r="196" s="381" customFormat="1" ht="14.25"/>
    <row r="197" s="381" customFormat="1" ht="14.25"/>
  </sheetData>
  <sheetProtection/>
  <mergeCells count="10">
    <mergeCell ref="B29:E29"/>
    <mergeCell ref="F29:I29"/>
    <mergeCell ref="B17:E17"/>
    <mergeCell ref="F17:I17"/>
    <mergeCell ref="A1:J1"/>
    <mergeCell ref="A2:J2"/>
    <mergeCell ref="B7:E7"/>
    <mergeCell ref="F7:I7"/>
    <mergeCell ref="B19:E19"/>
    <mergeCell ref="F19:I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2014-08-07T12:44:05Z</cp:lastPrinted>
  <dcterms:created xsi:type="dcterms:W3CDTF">2000-12-15T06:32:30Z</dcterms:created>
  <dcterms:modified xsi:type="dcterms:W3CDTF">2015-03-25T06:15:41Z</dcterms:modified>
  <cp:category/>
  <cp:version/>
  <cp:contentType/>
  <cp:contentStatus/>
</cp:coreProperties>
</file>