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00" tabRatio="895" activeTab="0"/>
  </bookViews>
  <sheets>
    <sheet name="1.발전현황 " sheetId="1" r:id="rId1"/>
    <sheet name="2.용도별전력사용량 " sheetId="2" r:id="rId2"/>
    <sheet name="3.제조업중분류별전력사용량" sheetId="3" r:id="rId3"/>
    <sheet name="3.제조업중분류별전력사용량 (2)" sheetId="4" r:id="rId4"/>
    <sheet name="4.가스공급량" sheetId="5" r:id="rId5"/>
    <sheet name="5.도시가스 이용현황" sheetId="6" r:id="rId6"/>
    <sheet name="6.고압가스 제조저장 판매소" sheetId="7" r:id="rId7"/>
    <sheet name="7.상수도 " sheetId="8" r:id="rId8"/>
    <sheet name="8.상수도관 " sheetId="9" r:id="rId9"/>
    <sheet name="9.급수사용량 " sheetId="10" r:id="rId10"/>
    <sheet name="10.급수사용료부과" sheetId="11" r:id="rId11"/>
    <sheet name="11.하수도 인구 및 보급률" sheetId="12" r:id="rId12"/>
    <sheet name="12.하수사용료 부과" sheetId="13" r:id="rId13"/>
    <sheet name="13.하수관거" sheetId="14" r:id="rId14"/>
    <sheet name="XXXXXXXX" sheetId="15" state="veryHidden" r:id="rId15"/>
    <sheet name="VXXXXXXX" sheetId="16" state="veryHidden" r:id="rId16"/>
  </sheets>
  <definedNames>
    <definedName name="_xlnm.Print_Area" localSheetId="0">'1.발전현황 '!$A$1:$DE$18</definedName>
    <definedName name="_xlnm.Print_Area" localSheetId="10">'10.급수사용료부과'!$A$1:$J$12</definedName>
    <definedName name="_xlnm.Print_Area" localSheetId="11">'11.하수도 인구 및 보급률'!$A$1:$O$24</definedName>
    <definedName name="_xlnm.Print_Area" localSheetId="12">'12.하수사용료 부과'!$A$1:$J$25</definedName>
    <definedName name="_xlnm.Print_Area" localSheetId="13">'13.하수관거'!$A$1:$P$28</definedName>
    <definedName name="_xlnm.Print_Area" localSheetId="1">'2.용도별전력사용량 '!$A$1:$R$30</definedName>
    <definedName name="_xlnm.Print_Area" localSheetId="2">'3.제조업중분류별전력사용량'!$A$1:$M$28</definedName>
    <definedName name="_xlnm.Print_Area" localSheetId="3">'3.제조업중분류별전력사용량 (2)'!$A$1:$N$29</definedName>
    <definedName name="_xlnm.Print_Area" localSheetId="5">'5.도시가스 이용현황'!$A$1:$J$22</definedName>
    <definedName name="_xlnm.Print_Area" localSheetId="6">'6.고압가스 제조저장 판매소'!$A$1:$H$11</definedName>
    <definedName name="_xlnm.Print_Area" localSheetId="7">'7.상수도 '!$A$1:$EG$585</definedName>
    <definedName name="_xlnm.Print_Area" localSheetId="8">'8.상수도관 '!$A$1:$V$15</definedName>
    <definedName name="_xlnm.Print_Area" localSheetId="9">'9.급수사용량 '!$A$1:$J$13</definedName>
  </definedNames>
  <calcPr fullCalcOnLoad="1"/>
</workbook>
</file>

<file path=xl/sharedStrings.xml><?xml version="1.0" encoding="utf-8"?>
<sst xmlns="http://schemas.openxmlformats.org/spreadsheetml/2006/main" count="1128" uniqueCount="608">
  <si>
    <t>Total</t>
  </si>
  <si>
    <t>Products</t>
  </si>
  <si>
    <t>-</t>
  </si>
  <si>
    <t>(Unit : MWh)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</si>
  <si>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</si>
  <si>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Urban</t>
  </si>
  <si>
    <t>Rural</t>
  </si>
  <si>
    <t>Total Volume for the Usage of Sewage</t>
  </si>
  <si>
    <t>(1000 tons)</t>
  </si>
  <si>
    <t>(B)</t>
  </si>
  <si>
    <t>Amounts for Usage</t>
  </si>
  <si>
    <t>(Million won)</t>
  </si>
  <si>
    <t>C=(B/A*1000)</t>
  </si>
  <si>
    <t xml:space="preserve">Average of Amounts </t>
  </si>
  <si>
    <t>(won/ton)</t>
  </si>
  <si>
    <t>(D)</t>
  </si>
  <si>
    <t xml:space="preserve">Expense of Sewage Treatment </t>
  </si>
  <si>
    <t>E=(D/A*1000)</t>
  </si>
  <si>
    <t xml:space="preserve">Cost of Sewage Treatment </t>
  </si>
  <si>
    <t>Actual rate of benefit &amp; cost</t>
  </si>
  <si>
    <t>(A)</t>
  </si>
  <si>
    <t>사각형</t>
  </si>
  <si>
    <t>원형</t>
  </si>
  <si>
    <t>암거</t>
  </si>
  <si>
    <t>계획</t>
  </si>
  <si>
    <t>연장</t>
  </si>
  <si>
    <t>(m)</t>
  </si>
  <si>
    <t>Planned length</t>
  </si>
  <si>
    <t>Constructed length</t>
  </si>
  <si>
    <t>합류식(m) Unclassified pipe</t>
  </si>
  <si>
    <t>분류식(m) Classified pipe</t>
  </si>
  <si>
    <t>맨홀</t>
  </si>
  <si>
    <t>(개소)</t>
  </si>
  <si>
    <t>Manhole</t>
  </si>
  <si>
    <t>Storm &amp; House inlet(Nu-mbers)</t>
  </si>
  <si>
    <t>토실·</t>
  </si>
  <si>
    <t>토구</t>
  </si>
  <si>
    <t>Sewer outlet</t>
  </si>
  <si>
    <t>(Numbers)</t>
  </si>
  <si>
    <t>시설</t>
  </si>
  <si>
    <t>Constr-ucted length</t>
  </si>
  <si>
    <t>Culvert</t>
  </si>
  <si>
    <t>개거</t>
  </si>
  <si>
    <t>측구</t>
  </si>
  <si>
    <t>Gutter</t>
  </si>
  <si>
    <t>Sewage Pipe Line</t>
  </si>
  <si>
    <t>우수관거</t>
  </si>
  <si>
    <t>Rain Water Pipe Line</t>
  </si>
  <si>
    <t>quadra-ngle</t>
  </si>
  <si>
    <t>circle</t>
  </si>
  <si>
    <t>계획연장</t>
  </si>
  <si>
    <t>08-전기가스수도.xls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</si>
  <si>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</si>
  <si>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</si>
  <si>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</si>
  <si>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</si>
  <si>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</si>
  <si>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</si>
  <si>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</si>
  <si>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</si>
  <si>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</si>
  <si>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</si>
  <si>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</si>
  <si>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</si>
  <si>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(㎢)</t>
  </si>
  <si>
    <t>2 0 0 5</t>
  </si>
  <si>
    <t>연    별</t>
  </si>
  <si>
    <t>Year</t>
  </si>
  <si>
    <t>Month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</si>
  <si>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</si>
  <si>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월    별</t>
  </si>
  <si>
    <t>2 0 0 6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</si>
  <si>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</si>
  <si>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</si>
  <si>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</si>
  <si>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</si>
  <si>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</si>
  <si>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</si>
  <si>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</si>
  <si>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</si>
  <si>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</si>
  <si>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</si>
  <si>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</si>
  <si>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   계</t>
  </si>
  <si>
    <t>가정용  Home use</t>
  </si>
  <si>
    <t>일반용</t>
  </si>
  <si>
    <t>업무용</t>
  </si>
  <si>
    <t>산업용</t>
  </si>
  <si>
    <t>수송용</t>
  </si>
  <si>
    <t>기타</t>
  </si>
  <si>
    <t>Total</t>
  </si>
  <si>
    <t>취사용</t>
  </si>
  <si>
    <t>General use</t>
  </si>
  <si>
    <t>Office use</t>
  </si>
  <si>
    <t>Industry use</t>
  </si>
  <si>
    <t>Transport</t>
  </si>
  <si>
    <t>Others</t>
  </si>
  <si>
    <t>(단위 : 개소)</t>
  </si>
  <si>
    <t>(Unit : number)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</si>
  <si>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:1000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</si>
  <si>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(Unit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</si>
  <si>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7.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        Public Water Services</t>
    </r>
  </si>
  <si>
    <r>
      <t xml:space="preserve">8.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Public Water Pipe</t>
    </r>
  </si>
  <si>
    <r>
      <t xml:space="preserve">9.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용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       Consumption of Water Supplied</t>
    </r>
  </si>
  <si>
    <r>
      <t xml:space="preserve">10. </t>
    </r>
    <r>
      <rPr>
        <b/>
        <sz val="18"/>
        <color indexed="8"/>
        <rFont val="굴림"/>
        <family val="3"/>
      </rPr>
      <t>급수사용료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부과</t>
    </r>
    <r>
      <rPr>
        <b/>
        <sz val="18"/>
        <color indexed="8"/>
        <rFont val="Arial"/>
        <family val="2"/>
      </rPr>
      <t xml:space="preserve">           Charges for Water Consumption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</si>
  <si>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</si>
  <si>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</si>
  <si>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Domestic</t>
  </si>
  <si>
    <t>Affair</t>
  </si>
  <si>
    <t>Industrial</t>
  </si>
  <si>
    <t>Others</t>
  </si>
  <si>
    <r>
      <t>특정제조</t>
    </r>
    <r>
      <rPr>
        <sz val="10"/>
        <color indexed="8"/>
        <rFont val="Arial"/>
        <family val="2"/>
      </rPr>
      <t xml:space="preserve"> Special </t>
    </r>
  </si>
  <si>
    <t>연도
월별</t>
  </si>
  <si>
    <t>(Unit : person)</t>
  </si>
  <si>
    <t>총  인  구</t>
  </si>
  <si>
    <t>급  수  인  구</t>
  </si>
  <si>
    <t>시설용량</t>
  </si>
  <si>
    <t>Water supply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</si>
  <si>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</si>
  <si>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</si>
  <si>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</si>
  <si>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</si>
  <si>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</si>
  <si>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</si>
  <si>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</si>
  <si>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</si>
  <si>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</si>
  <si>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</si>
  <si>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</si>
  <si>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t>(Unit : m)</t>
  </si>
  <si>
    <t>Aqueduct pipe</t>
  </si>
  <si>
    <t>Transmission pipe</t>
  </si>
  <si>
    <t>Conduit pipe</t>
  </si>
  <si>
    <t>Water supply pipe</t>
  </si>
  <si>
    <t>주철관</t>
  </si>
  <si>
    <t>아연도강관</t>
  </si>
  <si>
    <t>스텐레스관</t>
  </si>
  <si>
    <t>Galvanized</t>
  </si>
  <si>
    <t>Stainless</t>
  </si>
  <si>
    <t>Steel</t>
  </si>
  <si>
    <t>Cast iron</t>
  </si>
  <si>
    <t>steel</t>
  </si>
  <si>
    <t>Copper</t>
  </si>
  <si>
    <t>Plastic</t>
  </si>
  <si>
    <t xml:space="preserve">Business </t>
  </si>
  <si>
    <t>Bathhouse Class 1</t>
  </si>
  <si>
    <t>Bathhouse Class 2</t>
  </si>
  <si>
    <t>(Unit : thousand won)</t>
  </si>
  <si>
    <r>
      <t>전용공</t>
    </r>
    <r>
      <rPr>
        <sz val="10"/>
        <rFont val="굴림"/>
        <family val="3"/>
      </rPr>
      <t>업</t>
    </r>
    <r>
      <rPr>
        <sz val="10"/>
        <rFont val="굴림"/>
        <family val="3"/>
      </rPr>
      <t>용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</si>
  <si>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</si>
  <si>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</si>
  <si>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</si>
  <si>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</si>
  <si>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</si>
  <si>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</si>
  <si>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</si>
  <si>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</si>
  <si>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</si>
  <si>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</si>
  <si>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</si>
  <si>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</si>
  <si>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</si>
  <si>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</si>
  <si>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</si>
  <si>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r>
      <t>합성수지관</t>
    </r>
    <r>
      <rPr>
        <vertAlign val="superscript"/>
        <sz val="10"/>
        <rFont val="굴림"/>
        <family val="3"/>
      </rPr>
      <t>1)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</si>
  <si>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</si>
  <si>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</si>
  <si>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종</t>
    </r>
  </si>
  <si>
    <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>종</t>
    </r>
  </si>
  <si>
    <r>
      <t>전용
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</si>
  <si>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</si>
  <si>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</si>
  <si>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color indexed="8"/>
        <rFont val="굴림"/>
        <family val="3"/>
      </rPr>
      <t>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황</t>
    </r>
    <r>
      <rPr>
        <b/>
        <sz val="18"/>
        <color indexed="8"/>
        <rFont val="Arial"/>
        <family val="2"/>
      </rPr>
      <t xml:space="preserve">           Electricity Generation</t>
    </r>
  </si>
  <si>
    <t>연      별</t>
  </si>
  <si>
    <r>
      <t>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설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비</t>
    </r>
  </si>
  <si>
    <r>
      <t>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량</t>
    </r>
  </si>
  <si>
    <r>
      <t>평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</si>
  <si>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r>
      <t>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</si>
  <si>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t>Year</t>
  </si>
  <si>
    <t>(MWh)</t>
  </si>
  <si>
    <t>(kW)</t>
  </si>
  <si>
    <t>발전소별</t>
  </si>
  <si>
    <t>Generating facilities</t>
  </si>
  <si>
    <t>Amount of 
electricity generation</t>
  </si>
  <si>
    <t>Average load</t>
  </si>
  <si>
    <t>Peak load</t>
  </si>
  <si>
    <t>Plant</t>
  </si>
  <si>
    <t>Jeju Thermal Power Plant</t>
  </si>
  <si>
    <t>남제주화력</t>
  </si>
  <si>
    <t>Namjeju Thermal Power Plant</t>
  </si>
  <si>
    <t>한림복합화력</t>
  </si>
  <si>
    <t>Hallim Combined Cycle 
Power Plant</t>
  </si>
  <si>
    <t>해저케이블</t>
  </si>
  <si>
    <t>Chuja Diesel Power Plant</t>
  </si>
  <si>
    <t>동기조상기</t>
  </si>
  <si>
    <t>Submarine Power Cable</t>
  </si>
  <si>
    <t>기    타</t>
  </si>
  <si>
    <t>Jeju T/P Synchronous Compensator</t>
  </si>
  <si>
    <r>
      <t xml:space="preserve">2. </t>
    </r>
    <r>
      <rPr>
        <b/>
        <sz val="18"/>
        <color indexed="8"/>
        <rFont val="굴림"/>
        <family val="3"/>
      </rPr>
      <t>용도별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   Electric Power Consumption by Use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</si>
  <si>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</si>
  <si>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</si>
  <si>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Electric Power Consumption by Division of Industry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</si>
  <si>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</si>
  <si>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합  계</t>
  </si>
  <si>
    <t>음식료품</t>
  </si>
  <si>
    <r>
      <t>담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배</t>
    </r>
  </si>
  <si>
    <t>섬유제품</t>
  </si>
  <si>
    <r>
      <t>봉제의복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</si>
  <si>
    <r>
      <t>가죽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</si>
  <si>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목재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</si>
  <si>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펄프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종이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</si>
  <si>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출판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인쇄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</si>
  <si>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화학물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</si>
  <si>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고무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</si>
  <si>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</si>
  <si>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t>봉제의복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제외</t>
    </r>
  </si>
  <si>
    <t>모피제품</t>
  </si>
  <si>
    <t>신발</t>
  </si>
  <si>
    <r>
      <t xml:space="preserve"> </t>
    </r>
    <r>
      <rPr>
        <sz val="10"/>
        <color indexed="8"/>
        <rFont val="굴림"/>
        <family val="3"/>
      </rPr>
      <t>나무제품</t>
    </r>
  </si>
  <si>
    <t>종이제품</t>
  </si>
  <si>
    <r>
      <t xml:space="preserve"> </t>
    </r>
    <r>
      <rPr>
        <sz val="9"/>
        <color indexed="8"/>
        <rFont val="굴림"/>
        <family val="3"/>
      </rPr>
      <t>기록매체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복제업</t>
    </r>
  </si>
  <si>
    <t>화학제품</t>
  </si>
  <si>
    <t>플라스틱제품</t>
  </si>
  <si>
    <t xml:space="preserve">Textiles, </t>
  </si>
  <si>
    <t>Sewn Wearing</t>
  </si>
  <si>
    <t>Tanning &amp;</t>
  </si>
  <si>
    <t>Wood Products</t>
  </si>
  <si>
    <t xml:space="preserve">Pulp, Paper </t>
  </si>
  <si>
    <t>Publishing,</t>
  </si>
  <si>
    <t>Chemicals</t>
  </si>
  <si>
    <t>Rubber and</t>
  </si>
  <si>
    <t xml:space="preserve">Food </t>
  </si>
  <si>
    <t>Except Sewn</t>
  </si>
  <si>
    <t>Apparel &amp; Fur</t>
  </si>
  <si>
    <t xml:space="preserve"> Dressing</t>
  </si>
  <si>
    <t>of Wood</t>
  </si>
  <si>
    <t>&amp; Paper</t>
  </si>
  <si>
    <t>Printing &amp;</t>
  </si>
  <si>
    <t>and Chemical</t>
  </si>
  <si>
    <t>beverage</t>
  </si>
  <si>
    <t>Tobacco</t>
  </si>
  <si>
    <t>Wearing apparel</t>
  </si>
  <si>
    <t>Articles</t>
  </si>
  <si>
    <t>of Leather</t>
  </si>
  <si>
    <t>&amp; Cork</t>
  </si>
  <si>
    <t>Reproduction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</si>
  <si>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Electric Power Consumption by Division of Industry(Cont`d)</t>
    </r>
  </si>
  <si>
    <t>비금속광물제품</t>
  </si>
  <si>
    <r>
      <t>제</t>
    </r>
    <r>
      <rPr>
        <sz val="10"/>
        <color indexed="8"/>
        <rFont val="Arial"/>
        <family val="2"/>
      </rPr>
      <t>1</t>
    </r>
    <r>
      <rPr>
        <sz val="10"/>
        <color indexed="8"/>
        <rFont val="굴림"/>
        <family val="3"/>
      </rPr>
      <t>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금속산업</t>
    </r>
  </si>
  <si>
    <t>조립금속제품</t>
  </si>
  <si>
    <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기계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장비</t>
    </r>
  </si>
  <si>
    <r>
      <t>컴퓨터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</si>
  <si>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전기기계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</si>
  <si>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전자부품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영상</t>
    </r>
    <r>
      <rPr>
        <sz val="10"/>
        <color indexed="8"/>
        <rFont val="Arial"/>
        <family val="2"/>
      </rPr>
      <t>,</t>
    </r>
  </si>
  <si>
    <r>
      <t>의료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정밀</t>
    </r>
    <r>
      <rPr>
        <sz val="10"/>
        <color indexed="8"/>
        <rFont val="Arial"/>
        <family val="2"/>
      </rPr>
      <t>,</t>
    </r>
  </si>
  <si>
    <r>
      <t>자동차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</si>
  <si>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운송장비</t>
    </r>
  </si>
  <si>
    <r>
      <t>가구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</si>
  <si>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t>재생자료</t>
  </si>
  <si>
    <t>연    별</t>
  </si>
  <si>
    <r>
      <t>사무용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기기</t>
    </r>
  </si>
  <si>
    <t>전기변환장치</t>
  </si>
  <si>
    <r>
      <t>음향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통신장비</t>
    </r>
  </si>
  <si>
    <r>
      <t>광학기기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시계</t>
    </r>
  </si>
  <si>
    <t>트레일러</t>
  </si>
  <si>
    <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제조업</t>
    </r>
  </si>
  <si>
    <t>처리업</t>
  </si>
  <si>
    <t>Non-metallic</t>
  </si>
  <si>
    <t>Fabricated</t>
  </si>
  <si>
    <t>Other</t>
  </si>
  <si>
    <t>Computers</t>
  </si>
  <si>
    <t>Electrical</t>
  </si>
  <si>
    <t>Radio, TV and</t>
  </si>
  <si>
    <t>Medical,</t>
  </si>
  <si>
    <t>Moter</t>
  </si>
  <si>
    <t>월    별</t>
  </si>
  <si>
    <t>Mineral</t>
  </si>
  <si>
    <t>Manufacture of</t>
  </si>
  <si>
    <t>Metal</t>
  </si>
  <si>
    <t>Machinery</t>
  </si>
  <si>
    <t>and Office</t>
  </si>
  <si>
    <t>machinery</t>
  </si>
  <si>
    <t>Communication</t>
  </si>
  <si>
    <t xml:space="preserve">Precision &amp; </t>
  </si>
  <si>
    <t>Vehicles &amp;</t>
  </si>
  <si>
    <t>Other Transport</t>
  </si>
  <si>
    <t xml:space="preserve">Furniture and n.e.c. </t>
  </si>
  <si>
    <t>Month</t>
  </si>
  <si>
    <t>Products</t>
  </si>
  <si>
    <t>Basic Metals</t>
  </si>
  <si>
    <t>&amp; equipment</t>
  </si>
  <si>
    <t>n.e.c</t>
  </si>
  <si>
    <t>Equip.</t>
  </si>
  <si>
    <t>Optical Instruments</t>
  </si>
  <si>
    <t>Trailers Mfg.</t>
  </si>
  <si>
    <t>equipment</t>
  </si>
  <si>
    <t>manufacturing</t>
  </si>
  <si>
    <t>Recycling</t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</si>
  <si>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</si>
  <si>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</si>
  <si>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</si>
  <si>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</si>
  <si>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</si>
  <si>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</si>
  <si>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</si>
  <si>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</si>
  <si>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</si>
  <si>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</si>
  <si>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</si>
  <si>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</si>
  <si>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r>
      <t xml:space="preserve">4. </t>
    </r>
    <r>
      <rPr>
        <b/>
        <sz val="18"/>
        <color indexed="8"/>
        <rFont val="굴림"/>
        <family val="3"/>
      </rPr>
      <t>가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공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Gas Supply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</si>
  <si>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</si>
  <si>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t>(Unit : place)</t>
  </si>
  <si>
    <r>
      <t>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스</t>
    </r>
  </si>
  <si>
    <r>
      <t>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</si>
  <si>
    <r>
      <t>부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탄</t>
    </r>
  </si>
  <si>
    <t>Liquefied natural gas(LNG)</t>
  </si>
  <si>
    <t>Propane gas(LPG)</t>
  </si>
  <si>
    <t>Butane gas</t>
  </si>
  <si>
    <t>판매소수</t>
  </si>
  <si>
    <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(1,000 </t>
    </r>
    <r>
      <rPr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)</t>
    </r>
  </si>
  <si>
    <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 t ) </t>
    </r>
  </si>
  <si>
    <r>
      <t>판매소수</t>
    </r>
    <r>
      <rPr>
        <sz val="10"/>
        <color indexed="8"/>
        <rFont val="Arial"/>
        <family val="2"/>
      </rPr>
      <t xml:space="preserve"> </t>
    </r>
  </si>
  <si>
    <t>Number of selling stores</t>
  </si>
  <si>
    <t>Amount sold</t>
  </si>
  <si>
    <r>
      <t xml:space="preserve"> 6. </t>
    </r>
    <r>
      <rPr>
        <b/>
        <sz val="18"/>
        <color indexed="8"/>
        <rFont val="돋움"/>
        <family val="3"/>
      </rPr>
      <t>고압가스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제조저장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판매소</t>
    </r>
    <r>
      <rPr>
        <b/>
        <sz val="18"/>
        <color indexed="8"/>
        <rFont val="Arial"/>
        <family val="2"/>
      </rPr>
      <t xml:space="preserve">  Production and  Storage of High-pressure Gas     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</si>
  <si>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 : 1000</t>
    </r>
    <r>
      <rPr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)</t>
    </r>
  </si>
  <si>
    <r>
      <t>(Unit  : 1000</t>
    </r>
    <r>
      <rPr>
        <sz val="10"/>
        <color indexed="8"/>
        <rFont val="돋움"/>
        <family val="3"/>
      </rPr>
      <t>㎥</t>
    </r>
    <r>
      <rPr>
        <sz val="10"/>
        <color indexed="8"/>
        <rFont val="Arial"/>
        <family val="2"/>
      </rPr>
      <t>, ton)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</si>
  <si>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</si>
  <si>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t>고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압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 xml:space="preserve">스
</t>
    </r>
    <r>
      <rPr>
        <sz val="10"/>
        <color indexed="8"/>
        <rFont val="Arial"/>
        <family val="2"/>
      </rPr>
      <t xml:space="preserve"> By production type of high-pressure gas</t>
    </r>
  </si>
  <si>
    <r>
      <t xml:space="preserve">LPG </t>
    </r>
    <r>
      <rPr>
        <sz val="10"/>
        <color indexed="8"/>
        <rFont val="굴림"/>
        <family val="3"/>
      </rPr>
      <t xml:space="preserve">저장
</t>
    </r>
    <r>
      <rPr>
        <sz val="10"/>
        <color indexed="8"/>
        <rFont val="Arial"/>
        <family val="2"/>
      </rPr>
      <t>LPG Storage</t>
    </r>
  </si>
  <si>
    <r>
      <t>고압가스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저장</t>
    </r>
  </si>
  <si>
    <r>
      <t>일반제조</t>
    </r>
    <r>
      <rPr>
        <sz val="10"/>
        <color indexed="8"/>
        <rFont val="Arial"/>
        <family val="2"/>
      </rPr>
      <t xml:space="preserve"> General</t>
    </r>
  </si>
  <si>
    <t>냉동건조</t>
  </si>
  <si>
    <t>충전</t>
  </si>
  <si>
    <t>2 0 0 7</t>
  </si>
  <si>
    <t>2 0 0 8</t>
  </si>
  <si>
    <t>2 0 0 9</t>
  </si>
  <si>
    <t>2 0 1 0</t>
  </si>
  <si>
    <t>-</t>
  </si>
  <si>
    <t>Year</t>
  </si>
  <si>
    <t>월    별</t>
  </si>
  <si>
    <t>Month</t>
  </si>
  <si>
    <t xml:space="preserve"> 2 0 0 7 </t>
  </si>
  <si>
    <t xml:space="preserve"> 2 0 0 8 </t>
  </si>
  <si>
    <t xml:space="preserve"> 2 0 0 9 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</si>
  <si>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</si>
  <si>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</si>
  <si>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</si>
  <si>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</si>
  <si>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</si>
  <si>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</si>
  <si>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</si>
  <si>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</si>
  <si>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</si>
  <si>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</si>
  <si>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</si>
  <si>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</si>
  <si>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한국전력공사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제주특별지사</t>
    </r>
  </si>
  <si>
    <t>Source : Korea Electric Power Corporation  Jeju Special Branch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</si>
  <si>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</si>
  <si>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</si>
  <si>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</si>
  <si>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</si>
  <si>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</si>
  <si>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</si>
  <si>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점유율</t>
    </r>
    <r>
      <rPr>
        <sz val="10"/>
        <rFont val="Arial"/>
        <family val="2"/>
      </rPr>
      <t>(%)</t>
    </r>
  </si>
  <si>
    <t>소    계</t>
  </si>
  <si>
    <t>농림수산업</t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</si>
  <si>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</si>
  <si>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</si>
  <si>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Agriculture,</t>
  </si>
  <si>
    <t>forestry</t>
  </si>
  <si>
    <t>Manufac-</t>
  </si>
  <si>
    <t>Total</t>
  </si>
  <si>
    <t>Percentage</t>
  </si>
  <si>
    <t>Residential</t>
  </si>
  <si>
    <t>Public</t>
  </si>
  <si>
    <t>Service</t>
  </si>
  <si>
    <t xml:space="preserve">     Industry</t>
  </si>
  <si>
    <r>
      <t>＆</t>
    </r>
    <r>
      <rPr>
        <sz val="10"/>
        <rFont val="Arial"/>
        <family val="2"/>
      </rPr>
      <t xml:space="preserve"> fishing</t>
    </r>
  </si>
  <si>
    <t>Mining</t>
  </si>
  <si>
    <t>turing</t>
  </si>
  <si>
    <t>1월</t>
  </si>
  <si>
    <t xml:space="preserve"> - 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</si>
  <si>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</si>
  <si>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</si>
  <si>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</si>
  <si>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</si>
  <si>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</si>
  <si>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</si>
  <si>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</si>
  <si>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</si>
  <si>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</si>
  <si>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</si>
  <si>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</si>
  <si>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</si>
  <si>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</si>
  <si>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2 0 1 0</t>
  </si>
  <si>
    <t>1월</t>
  </si>
  <si>
    <t xml:space="preserve">   주 : 제주특별자치도 전체수치임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</si>
  <si>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품목분류는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>8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개정</t>
    </r>
    <r>
      <rPr>
        <sz val="10"/>
        <rFont val="Arial"/>
        <family val="2"/>
      </rPr>
      <t xml:space="preserve">(2000. 1. 7) </t>
    </r>
    <r>
      <rPr>
        <sz val="10"/>
        <rFont val="굴림"/>
        <family val="3"/>
      </rPr>
      <t>「한국표준산업분류」를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적용하였음</t>
    </r>
  </si>
  <si>
    <t xml:space="preserve"> Note : 1) "Industry and Product  Classification" is derived from the Korean Standard Industrial</t>
  </si>
  <si>
    <t xml:space="preserve">                 Classification revised in January 7, 2000, KSIC Rev. 8.</t>
  </si>
  <si>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</si>
  <si>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</si>
  <si>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</si>
  <si>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r>
      <t>4</t>
    </r>
    <r>
      <rPr>
        <sz val="11"/>
        <rFont val="굴림"/>
        <family val="3"/>
      </rPr>
      <t>월</t>
    </r>
  </si>
  <si>
    <r>
      <t>5</t>
    </r>
    <r>
      <rPr>
        <sz val="11"/>
        <rFont val="굴림"/>
        <family val="3"/>
      </rPr>
      <t>월</t>
    </r>
  </si>
  <si>
    <r>
      <t>6</t>
    </r>
    <r>
      <rPr>
        <sz val="11"/>
        <rFont val="굴림"/>
        <family val="3"/>
      </rPr>
      <t>월</t>
    </r>
  </si>
  <si>
    <r>
      <t>7</t>
    </r>
    <r>
      <rPr>
        <sz val="11"/>
        <rFont val="굴림"/>
        <family val="3"/>
      </rPr>
      <t>월</t>
    </r>
  </si>
  <si>
    <r>
      <t>8</t>
    </r>
    <r>
      <rPr>
        <sz val="11"/>
        <rFont val="굴림"/>
        <family val="3"/>
      </rPr>
      <t>월</t>
    </r>
  </si>
  <si>
    <r>
      <t>9</t>
    </r>
    <r>
      <rPr>
        <sz val="11"/>
        <rFont val="굴림"/>
        <family val="3"/>
      </rPr>
      <t>월</t>
    </r>
  </si>
  <si>
    <r>
      <t>10</t>
    </r>
    <r>
      <rPr>
        <sz val="11"/>
        <rFont val="굴림"/>
        <family val="3"/>
      </rPr>
      <t>월</t>
    </r>
  </si>
  <si>
    <r>
      <t>11</t>
    </r>
    <r>
      <rPr>
        <sz val="11"/>
        <rFont val="굴림"/>
        <family val="3"/>
      </rPr>
      <t>월</t>
    </r>
  </si>
  <si>
    <r>
      <t>12</t>
    </r>
    <r>
      <rPr>
        <sz val="11"/>
        <rFont val="굴림"/>
        <family val="3"/>
      </rPr>
      <t>월</t>
    </r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</si>
  <si>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</si>
  <si>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</si>
  <si>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</si>
  <si>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</si>
  <si>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</si>
  <si>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</si>
  <si>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</si>
  <si>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</si>
  <si>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</si>
  <si>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</si>
  <si>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</si>
  <si>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</si>
  <si>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r>
      <t>1</t>
    </r>
    <r>
      <rPr>
        <sz val="11"/>
        <rFont val="돋움"/>
        <family val="3"/>
      </rPr>
      <t>월</t>
    </r>
  </si>
  <si>
    <t>Jan.</t>
  </si>
  <si>
    <r>
      <t>2</t>
    </r>
    <r>
      <rPr>
        <sz val="11"/>
        <rFont val="돋움"/>
        <family val="3"/>
      </rPr>
      <t>월</t>
    </r>
  </si>
  <si>
    <t>Feb.</t>
  </si>
  <si>
    <r>
      <t>3</t>
    </r>
    <r>
      <rPr>
        <sz val="11"/>
        <rFont val="돋움"/>
        <family val="3"/>
      </rPr>
      <t>월</t>
    </r>
  </si>
  <si>
    <t>Mar.</t>
  </si>
  <si>
    <r>
      <t>4</t>
    </r>
    <r>
      <rPr>
        <sz val="11"/>
        <rFont val="돋움"/>
        <family val="3"/>
      </rPr>
      <t>월</t>
    </r>
  </si>
  <si>
    <t>Apr.</t>
  </si>
  <si>
    <r>
      <t>5</t>
    </r>
    <r>
      <rPr>
        <sz val="11"/>
        <rFont val="돋움"/>
        <family val="3"/>
      </rPr>
      <t>월</t>
    </r>
  </si>
  <si>
    <t xml:space="preserve">May </t>
  </si>
  <si>
    <r>
      <t>6</t>
    </r>
    <r>
      <rPr>
        <sz val="11"/>
        <rFont val="돋움"/>
        <family val="3"/>
      </rPr>
      <t>월</t>
    </r>
  </si>
  <si>
    <t>June</t>
  </si>
  <si>
    <r>
      <t>7</t>
    </r>
    <r>
      <rPr>
        <sz val="11"/>
        <rFont val="돋움"/>
        <family val="3"/>
      </rPr>
      <t>월</t>
    </r>
  </si>
  <si>
    <t>July</t>
  </si>
  <si>
    <r>
      <t>8</t>
    </r>
    <r>
      <rPr>
        <sz val="11"/>
        <rFont val="돋움"/>
        <family val="3"/>
      </rPr>
      <t>월</t>
    </r>
  </si>
  <si>
    <t>Aug.</t>
  </si>
  <si>
    <r>
      <t>9</t>
    </r>
    <r>
      <rPr>
        <sz val="11"/>
        <rFont val="돋움"/>
        <family val="3"/>
      </rPr>
      <t>월</t>
    </r>
  </si>
  <si>
    <t>Sept.</t>
  </si>
  <si>
    <r>
      <t>10</t>
    </r>
    <r>
      <rPr>
        <sz val="11"/>
        <rFont val="돋움"/>
        <family val="3"/>
      </rPr>
      <t>월</t>
    </r>
  </si>
  <si>
    <t>Oct.</t>
  </si>
  <si>
    <r>
      <t>11</t>
    </r>
    <r>
      <rPr>
        <sz val="11"/>
        <rFont val="돋움"/>
        <family val="3"/>
      </rPr>
      <t>월</t>
    </r>
  </si>
  <si>
    <t>Nov.</t>
  </si>
  <si>
    <r>
      <t>12</t>
    </r>
    <r>
      <rPr>
        <sz val="11"/>
        <rFont val="돋움"/>
        <family val="3"/>
      </rPr>
      <t>월</t>
    </r>
  </si>
  <si>
    <t>Dec.</t>
  </si>
  <si>
    <t>자료 : 제주특별자치도 스마트그리드과</t>
  </si>
  <si>
    <t>Source : Jeju Special Self-Governing Province Smart Grid Division</t>
  </si>
  <si>
    <t>2 0 0 8</t>
  </si>
  <si>
    <t>2 0 0 9</t>
  </si>
  <si>
    <t>Source : Jeju Special Self-Governing Province Smart Grid Division.</t>
  </si>
  <si>
    <t xml:space="preserve">   주 : 제주특별자치도 전체수치임</t>
  </si>
  <si>
    <t>자료 : 제주특별자치도 스마트그리드과</t>
  </si>
  <si>
    <t xml:space="preserve">    Note : Total number of Jeju Special Self-Governing Province </t>
  </si>
  <si>
    <t xml:space="preserve">Source : Jeju Special Self-Governing Province Water Resources Headquarters                                        </t>
  </si>
  <si>
    <t>자료 : 제주특별자치도 수자원본부</t>
  </si>
  <si>
    <t xml:space="preserve">Source : Jeju Special Self-Governing Province Water Resources Headquarters                                        </t>
  </si>
  <si>
    <t xml:space="preserve">Note : Total number of Jeju Special Self-Governing Province </t>
  </si>
  <si>
    <t xml:space="preserve">   주 : 1) 제주특별자치도 전체수치임</t>
  </si>
  <si>
    <t xml:space="preserve">        2) 시설용량 합계는 광역상수도 시설용량 포함된 수치임.</t>
  </si>
  <si>
    <t>Note : 1) Including PVC, PE, Hi-3P</t>
  </si>
  <si>
    <t>자료 : 제주특별자치도 수자원본부</t>
  </si>
  <si>
    <t xml:space="preserve">Source : Jeju Special Self-Governing Province Water Resources Headquarters                                        </t>
  </si>
  <si>
    <t>자료 : 제주특별자치도 수자원본부</t>
  </si>
  <si>
    <t xml:space="preserve">Source : Jeju Special Self-Governing Province Water Resources Headquarters                                        </t>
  </si>
  <si>
    <t xml:space="preserve">    Note : Total number of Jeju Special Self-Governing Province </t>
  </si>
  <si>
    <r>
      <t xml:space="preserve">11. </t>
    </r>
    <r>
      <rPr>
        <b/>
        <sz val="18"/>
        <color indexed="8"/>
        <rFont val="한양신명조,한컴돋움"/>
        <family val="3"/>
      </rPr>
      <t>하수도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보급률</t>
    </r>
    <r>
      <rPr>
        <b/>
        <sz val="18"/>
        <color indexed="8"/>
        <rFont val="Arial"/>
        <family val="2"/>
      </rPr>
      <t xml:space="preserve">     Sewage Population and Distribution rate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</si>
  <si>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㎢</t>
    </r>
    <r>
      <rPr>
        <sz val="10"/>
        <color indexed="8"/>
        <rFont val="Arial"/>
        <family val="2"/>
      </rPr>
      <t>, %)</t>
    </r>
  </si>
  <si>
    <r>
      <t xml:space="preserve">( Unit : person, </t>
    </r>
    <r>
      <rPr>
        <sz val="10"/>
        <rFont val="돋움"/>
        <family val="3"/>
      </rPr>
      <t>㎢</t>
    </r>
    <r>
      <rPr>
        <sz val="10"/>
        <rFont val="Arial"/>
        <family val="2"/>
      </rPr>
      <t>, % 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</si>
  <si>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</si>
  <si>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</si>
  <si>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특별대책
지  역</t>
  </si>
  <si>
    <t>총인구
(명)</t>
  </si>
  <si>
    <t>총면적
(㎢)</t>
  </si>
  <si>
    <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</si>
  <si>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r>
      <t>Y</t>
    </r>
    <r>
      <rPr>
        <sz val="10"/>
        <rFont val="Arial"/>
        <family val="2"/>
      </rPr>
      <t>ear</t>
    </r>
  </si>
  <si>
    <t xml:space="preserve"> </t>
  </si>
  <si>
    <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</si>
  <si>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</si>
  <si>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t>면적</t>
  </si>
  <si>
    <t>Special</t>
  </si>
  <si>
    <t>계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</si>
  <si>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</si>
  <si>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</si>
  <si>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</si>
  <si>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</si>
  <si>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>Water</t>
  </si>
  <si>
    <t>masure</t>
  </si>
  <si>
    <t>Total</t>
  </si>
  <si>
    <t xml:space="preserve">Mechanic </t>
  </si>
  <si>
    <t>Biological</t>
  </si>
  <si>
    <t>Advanced</t>
  </si>
  <si>
    <t>1차
처리</t>
  </si>
  <si>
    <t>2차
처리</t>
  </si>
  <si>
    <t>3차</t>
  </si>
  <si>
    <t>Area</t>
  </si>
  <si>
    <t>System</t>
  </si>
  <si>
    <t>area</t>
  </si>
  <si>
    <t>Population</t>
  </si>
  <si>
    <t>(b1)</t>
  </si>
  <si>
    <t>(b2)</t>
  </si>
  <si>
    <t>(b3)</t>
  </si>
  <si>
    <t>2 0 0 6</t>
  </si>
  <si>
    <t>-</t>
  </si>
  <si>
    <t>2 0 0 9</t>
  </si>
  <si>
    <t>연  별</t>
  </si>
  <si>
    <t>하수처리구역 외
Outer area of sewage treatment</t>
  </si>
  <si>
    <t>하수도
보급률(%)</t>
  </si>
  <si>
    <t>인구(명)
Population</t>
  </si>
  <si>
    <t xml:space="preserve">Distribution </t>
  </si>
  <si>
    <t>시가</t>
  </si>
  <si>
    <t>비시가</t>
  </si>
  <si>
    <t xml:space="preserve">rate of </t>
  </si>
  <si>
    <t>Sewage</t>
  </si>
  <si>
    <t>-</t>
  </si>
  <si>
    <t xml:space="preserve">2 0 1 0 </t>
  </si>
  <si>
    <t>2 0 1 0</t>
  </si>
  <si>
    <t xml:space="preserve">2 0 1 0 </t>
  </si>
  <si>
    <t>2 0 1 0</t>
  </si>
  <si>
    <t>(Unit : million won)</t>
  </si>
  <si>
    <r>
      <t xml:space="preserve">12. 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</si>
  <si>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</si>
  <si>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</si>
  <si>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업종별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하수사용료</t>
    </r>
    <r>
      <rPr>
        <sz val="10"/>
        <color indexed="8"/>
        <rFont val="Arial"/>
        <family val="2"/>
      </rPr>
      <t xml:space="preserve"> Charges for Use of Sewage Facilities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</si>
  <si>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</si>
  <si>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</si>
  <si>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일 반 용</t>
  </si>
  <si>
    <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</si>
  <si>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</si>
  <si>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</si>
  <si>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Y</t>
    </r>
    <r>
      <rPr>
        <sz val="10"/>
        <rFont val="Arial"/>
        <family val="2"/>
      </rPr>
      <t>ear</t>
    </r>
  </si>
  <si>
    <t xml:space="preserve"> </t>
  </si>
  <si>
    <t>Total</t>
  </si>
  <si>
    <t>Domestic</t>
  </si>
  <si>
    <r>
      <t>G</t>
    </r>
    <r>
      <rPr>
        <sz val="10"/>
        <rFont val="Arial"/>
        <family val="2"/>
      </rPr>
      <t>eneral</t>
    </r>
  </si>
  <si>
    <t>Bath house</t>
  </si>
  <si>
    <t>Industrial</t>
  </si>
  <si>
    <t>Other</t>
  </si>
  <si>
    <t>2 0 0 6</t>
  </si>
  <si>
    <t>2 0 0 9</t>
  </si>
  <si>
    <r>
      <t>하수도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비용분석</t>
    </r>
    <r>
      <rPr>
        <sz val="10"/>
        <color indexed="8"/>
        <rFont val="Arial"/>
        <family val="2"/>
      </rPr>
      <t xml:space="preserve"> Cost of Sewage Disposal</t>
    </r>
  </si>
  <si>
    <t>Year</t>
  </si>
  <si>
    <r>
      <t xml:space="preserve">연간부과량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천톤</t>
    </r>
    <r>
      <rPr>
        <sz val="10"/>
        <color indexed="8"/>
        <rFont val="Arial"/>
        <family val="2"/>
      </rPr>
      <t xml:space="preserve">) </t>
    </r>
  </si>
  <si>
    <r>
      <t xml:space="preserve">부과액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</si>
  <si>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r>
      <t xml:space="preserve">평균단가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원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</si>
  <si>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 xml:space="preserve">처리비용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</si>
  <si>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r>
      <t xml:space="preserve">처리원가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원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</si>
  <si>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 xml:space="preserve">현실화율
</t>
    </r>
    <r>
      <rPr>
        <sz val="10"/>
        <color indexed="8"/>
        <rFont val="Arial"/>
        <family val="2"/>
      </rPr>
      <t>(%)</t>
    </r>
  </si>
  <si>
    <t>F=(C/E*100)</t>
  </si>
  <si>
    <t>자료 : 제주특별자치도 수자원본부</t>
  </si>
  <si>
    <t xml:space="preserve">   주 :  1) 상수도사용료 부과항목의 서식과 일치</t>
  </si>
  <si>
    <t>(Numb-ers)</t>
  </si>
  <si>
    <t>13. 하수관거        Sewage Pipe</t>
  </si>
  <si>
    <t>(단위 : ㎢, m, 개 )</t>
  </si>
  <si>
    <t>(Unit : ㎢, m, each)</t>
  </si>
  <si>
    <t>연  별</t>
  </si>
  <si>
    <t>계획연장</t>
  </si>
  <si>
    <t>시설연장</t>
  </si>
  <si>
    <t>보급률</t>
  </si>
  <si>
    <t>(m)</t>
  </si>
  <si>
    <t>(%)</t>
  </si>
  <si>
    <t>계획면적</t>
  </si>
  <si>
    <t>(㎢)</t>
  </si>
  <si>
    <t>Planned area</t>
  </si>
  <si>
    <t>Planned 
length</t>
  </si>
  <si>
    <t>Open ditch</t>
  </si>
  <si>
    <t>Distribution
rate</t>
  </si>
  <si>
    <t>-</t>
  </si>
  <si>
    <t>2 0 0 7</t>
  </si>
  <si>
    <t>2 0 0 8</t>
  </si>
  <si>
    <t xml:space="preserve"> </t>
  </si>
  <si>
    <t>우·오수
받이</t>
  </si>
  <si>
    <t>오수관거</t>
  </si>
  <si>
    <t xml:space="preserve">
Planned length</t>
  </si>
  <si>
    <t xml:space="preserve">
Constructed length</t>
  </si>
  <si>
    <t xml:space="preserve">
Planned 
length</t>
  </si>
  <si>
    <t xml:space="preserve">
Constructed length</t>
  </si>
  <si>
    <t xml:space="preserve">
Open ditch</t>
  </si>
  <si>
    <t xml:space="preserve">
Gutter</t>
  </si>
  <si>
    <t>자료 : 전력거래소  제주지사</t>
  </si>
  <si>
    <t>Source : Korea Electric Power Corporation  Jeju Special Branch</t>
  </si>
  <si>
    <t xml:space="preserve">   주 : 제주특별자치도 전체수치임</t>
  </si>
  <si>
    <t xml:space="preserve">Note : Total number of Jeju Special Self-Governing Province </t>
  </si>
  <si>
    <t xml:space="preserve">   주 : 1) 반올림으로 합계가 안맞을 수 도 있습니다.</t>
  </si>
  <si>
    <t xml:space="preserve">         2) 제주특별자치도 전체수치임</t>
  </si>
  <si>
    <t xml:space="preserve">Note : 2) Total number of Jeju Special Self-Governing Province </t>
  </si>
  <si>
    <t xml:space="preserve">         2) 제주특별자치도 전체수치임</t>
  </si>
  <si>
    <t xml:space="preserve">   주 : 1) 반올림으로 합계가 안맞을 수 도 있습니다.</t>
  </si>
  <si>
    <t xml:space="preserve">Note : 2) Total number of Jeju Special Self-Governing Province </t>
  </si>
  <si>
    <t xml:space="preserve">           2) Total number of Jeju Special Self-Governing Province </t>
  </si>
  <si>
    <t xml:space="preserve">   주 : 1) 반올림으로 합계가 안맞을 수 도 있습니다.</t>
  </si>
  <si>
    <t xml:space="preserve">         2) 제주특별자치도 전체수치임</t>
  </si>
  <si>
    <t xml:space="preserve">Note : 2) Total number of Jeju Special Self-Governing Province </t>
  </si>
  <si>
    <t xml:space="preserve">   ※ 제주지역 LNG 도시가스는 2013년부터 공급예정으로 본 자료는 현재 공급되고 있는 LPG+AIR 도시가스에 대하여 작성</t>
  </si>
  <si>
    <t>2 0 0 6</t>
  </si>
  <si>
    <t>2 0 0 7</t>
  </si>
  <si>
    <t>2 0 0 8</t>
  </si>
  <si>
    <t xml:space="preserve">   주 : 1) 합성수지관에 PVC, PE, Hi-3P 포함  </t>
  </si>
  <si>
    <t xml:space="preserve">2 0 1 0 </t>
  </si>
  <si>
    <t xml:space="preserve">2 0 1 0 </t>
  </si>
  <si>
    <t xml:space="preserve">          2) Total number of Jeju Special Self-Governing Province </t>
  </si>
  <si>
    <r>
      <t xml:space="preserve">5. </t>
    </r>
    <r>
      <rPr>
        <b/>
        <sz val="18"/>
        <color indexed="8"/>
        <rFont val="HY중고딕"/>
        <family val="1"/>
      </rPr>
      <t>도시가스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이용현황</t>
    </r>
    <r>
      <rPr>
        <b/>
        <sz val="18"/>
        <color indexed="8"/>
        <rFont val="Arial"/>
        <family val="2"/>
      </rPr>
      <t xml:space="preserve">          LNG Consumption by Use</t>
    </r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</si>
</sst>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.0_ "/>
    <numFmt numFmtId="180" formatCode="#,##0_);[Red]\(#,##0\)"/>
    <numFmt numFmtId="181" formatCode="#,##0;;\-;"/>
    <numFmt numFmtId="182" formatCode="#,##0.0;;\-;"/>
    <numFmt numFmtId="183" formatCode="_-* #,##0.0_-;\-* #,##0.0_-;_-* &quot;-&quot;_-;_-@_-"/>
    <numFmt numFmtId="184" formatCode="0.0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\&quot;#,##0;&quot;\&quot;&quot;\&quot;\-#,##0"/>
    <numFmt numFmtId="189" formatCode="&quot;\&quot;#,##0.00;&quot;\&quot;\-#,##0.00"/>
    <numFmt numFmtId="190" formatCode="&quot;R$&quot;#,##0.00;&quot;R$&quot;\-#,##0.00"/>
    <numFmt numFmtId="191" formatCode="#,##0.0"/>
    <numFmt numFmtId="192" formatCode="0.0_ "/>
    <numFmt numFmtId="193" formatCode="0;[Red]0"/>
    <numFmt numFmtId="194" formatCode="0.0;[Red]0.0"/>
    <numFmt numFmtId="195" formatCode="0.0_);\(0.0\)"/>
    <numFmt numFmtId="196" formatCode="#,###,"/>
    <numFmt numFmtId="197" formatCode="0_);[Red]\(0\)"/>
    <numFmt numFmtId="198" formatCode="0.0_);[Red]\(0.0\)"/>
    <numFmt numFmtId="199" formatCode="#,###,000"/>
    <numFmt numFmtId="200" formatCode="_-* #,##0.0_-;\-* #,##0.0_-;_-* &quot;-&quot;?_-;_-@_-"/>
    <numFmt numFmtId="201" formatCode="#,##0;\-#,##0;\-;"/>
    <numFmt numFmtId="202" formatCode="#,##0.00_ "/>
    <numFmt numFmtId="203" formatCode="[$-412]yyyy&quot;년&quot;\ m&quot;월&quot;\ d&quot;일&quot;\ dddd"/>
    <numFmt numFmtId="204" formatCode="[$-412]AM/PM\ h:mm:ss"/>
    <numFmt numFmtId="205" formatCode="0_ "/>
    <numFmt numFmtId="206" formatCode="#,##0.0_);[Red]\(#,##0.0\)"/>
    <numFmt numFmtId="207" formatCode="#,##0;;\-"/>
    <numFmt numFmtId="208" formatCode="#,##0.00;;\-;"/>
    <numFmt numFmtId="209" formatCode="0.000"/>
    <numFmt numFmtId="210" formatCode="0.000_);[Red]\(0.000\)"/>
    <numFmt numFmtId="211" formatCode="#,###,\ "/>
    <numFmt numFmtId="212" formatCode="#,##0.0;;\-\ \ ;"/>
  </numFmts>
  <fonts count="7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sz val="14"/>
      <name val="바탕체"/>
      <family val="1"/>
    </font>
    <font>
      <sz val="12"/>
      <name val="바탕체"/>
      <family val="1"/>
    </font>
    <font>
      <sz val="10"/>
      <color indexed="8"/>
      <name val="굴림"/>
      <family val="3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sz val="11"/>
      <name val="굴림"/>
      <family val="3"/>
    </font>
    <font>
      <b/>
      <sz val="14"/>
      <name val="굴림"/>
      <family val="3"/>
    </font>
    <font>
      <sz val="12"/>
      <name val="굴림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22"/>
      <color indexed="8"/>
      <name val="Arial"/>
      <family val="2"/>
    </font>
    <font>
      <sz val="10"/>
      <color indexed="8"/>
      <name val="돋움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sz val="9"/>
      <color indexed="8"/>
      <name val="Arial"/>
      <family val="2"/>
    </font>
    <font>
      <b/>
      <sz val="18"/>
      <color indexed="8"/>
      <name val="HY중고딕"/>
      <family val="1"/>
    </font>
    <font>
      <b/>
      <sz val="10"/>
      <color indexed="8"/>
      <name val="굴림"/>
      <family val="3"/>
    </font>
    <font>
      <b/>
      <sz val="18"/>
      <color indexed="8"/>
      <name val="돋움"/>
      <family val="3"/>
    </font>
    <font>
      <b/>
      <sz val="18"/>
      <name val="굴림"/>
      <family val="3"/>
    </font>
    <font>
      <b/>
      <sz val="11"/>
      <color indexed="10"/>
      <name val="Arial"/>
      <family val="2"/>
    </font>
    <font>
      <b/>
      <sz val="10"/>
      <name val="돋움"/>
      <family val="3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한양신명조,한컴돋움"/>
      <family val="3"/>
    </font>
    <font>
      <b/>
      <sz val="11"/>
      <name val="돋움"/>
      <family val="3"/>
    </font>
    <font>
      <b/>
      <sz val="10"/>
      <name val="한양신명조,한컴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0" fontId="38" fillId="3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0" fillId="21" borderId="2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4">
      <alignment/>
      <protection/>
    </xf>
    <xf numFmtId="0" fontId="42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20" borderId="10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Protection="0">
      <alignment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1" fillId="0" borderId="11" applyNumberFormat="0" applyAlignment="0" applyProtection="0"/>
    <xf numFmtId="0" fontId="21" fillId="0" borderId="12">
      <alignment horizontal="left" vertical="center"/>
      <protection/>
    </xf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22" fillId="0" borderId="0">
      <alignment/>
      <protection/>
    </xf>
    <xf numFmtId="0" fontId="5" fillId="0" borderId="13" applyNumberFormat="0" applyFont="0" applyFill="0" applyAlignment="0" applyProtection="0"/>
  </cellStyleXfs>
  <cellXfs count="622">
    <xf numFmtId="0" fontId="0" fillId="0" borderId="0" xfId="0" applyAlignment="1">
      <alignment/>
    </xf>
    <xf numFmtId="0" fontId="7" fillId="4" borderId="0" xfId="86" applyFont="1" applyFill="1">
      <alignment/>
      <protection/>
    </xf>
    <xf numFmtId="0" fontId="5" fillId="0" borderId="0" xfId="86">
      <alignment/>
      <protection/>
    </xf>
    <xf numFmtId="0" fontId="5" fillId="4" borderId="0" xfId="86" applyFill="1">
      <alignment/>
      <protection/>
    </xf>
    <xf numFmtId="0" fontId="5" fillId="22" borderId="14" xfId="86" applyFill="1" applyBorder="1">
      <alignment/>
      <protection/>
    </xf>
    <xf numFmtId="0" fontId="5" fillId="24" borderId="15" xfId="86" applyFill="1" applyBorder="1">
      <alignment/>
      <protection/>
    </xf>
    <xf numFmtId="0" fontId="6" fillId="25" borderId="16" xfId="86" applyFont="1" applyFill="1" applyBorder="1" applyAlignment="1">
      <alignment horizontal="center"/>
      <protection/>
    </xf>
    <xf numFmtId="0" fontId="24" fillId="26" borderId="17" xfId="86" applyFont="1" applyFill="1" applyBorder="1" applyAlignment="1">
      <alignment horizontal="center"/>
      <protection/>
    </xf>
    <xf numFmtId="0" fontId="6" fillId="25" borderId="17" xfId="86" applyFont="1" applyFill="1" applyBorder="1" applyAlignment="1">
      <alignment horizontal="center"/>
      <protection/>
    </xf>
    <xf numFmtId="0" fontId="6" fillId="25" borderId="18" xfId="86" applyFont="1" applyFill="1" applyBorder="1" applyAlignment="1">
      <alignment horizontal="center"/>
      <protection/>
    </xf>
    <xf numFmtId="0" fontId="5" fillId="24" borderId="19" xfId="86" applyFill="1" applyBorder="1">
      <alignment/>
      <protection/>
    </xf>
    <xf numFmtId="0" fontId="5" fillId="22" borderId="20" xfId="86" applyFill="1" applyBorder="1">
      <alignment/>
      <protection/>
    </xf>
    <xf numFmtId="0" fontId="5" fillId="24" borderId="20" xfId="86" applyFill="1" applyBorder="1">
      <alignment/>
      <protection/>
    </xf>
    <xf numFmtId="0" fontId="5" fillId="22" borderId="21" xfId="86" applyFill="1" applyBorder="1">
      <alignment/>
      <protection/>
    </xf>
    <xf numFmtId="41" fontId="5" fillId="27" borderId="0" xfId="64" applyFont="1" applyFill="1" applyBorder="1" applyAlignment="1">
      <alignment vertical="center"/>
    </xf>
    <xf numFmtId="183" fontId="5" fillId="27" borderId="0" xfId="64" applyNumberFormat="1" applyFont="1" applyFill="1" applyBorder="1" applyAlignment="1">
      <alignment vertical="center"/>
    </xf>
    <xf numFmtId="176" fontId="5" fillId="27" borderId="22" xfId="0" applyNumberFormat="1" applyFont="1" applyFill="1" applyBorder="1" applyAlignment="1">
      <alignment horizontal="center" vertical="center" shrinkToFit="1"/>
    </xf>
    <xf numFmtId="0" fontId="27" fillId="27" borderId="0" xfId="83" applyFont="1" applyFill="1" applyBorder="1">
      <alignment/>
    </xf>
    <xf numFmtId="0" fontId="11" fillId="27" borderId="23" xfId="0" applyFont="1" applyFill="1" applyBorder="1" applyAlignment="1">
      <alignment horizontal="center" wrapText="1"/>
    </xf>
    <xf numFmtId="0" fontId="27" fillId="27" borderId="0" xfId="83" applyFont="1" applyFill="1" applyBorder="1" applyAlignment="1">
      <alignment/>
    </xf>
    <xf numFmtId="0" fontId="11" fillId="27" borderId="0" xfId="0" applyFont="1" applyFill="1" applyAlignment="1">
      <alignment horizontal="right"/>
    </xf>
    <xf numFmtId="0" fontId="11" fillId="27" borderId="24" xfId="0" applyFont="1" applyFill="1" applyBorder="1" applyAlignment="1">
      <alignment horizontal="center" wrapText="1"/>
    </xf>
    <xf numFmtId="0" fontId="5" fillId="27" borderId="0" xfId="0" applyFont="1" applyFill="1" applyAlignment="1">
      <alignment vertical="center"/>
    </xf>
    <xf numFmtId="0" fontId="5" fillId="27" borderId="0" xfId="0" applyFont="1" applyFill="1" applyAlignment="1">
      <alignment vertical="center" shrinkToFit="1"/>
    </xf>
    <xf numFmtId="0" fontId="5" fillId="27" borderId="25" xfId="0" applyFont="1" applyFill="1" applyBorder="1" applyAlignment="1">
      <alignment horizontal="right" vertical="center"/>
    </xf>
    <xf numFmtId="0" fontId="5" fillId="27" borderId="26" xfId="0" applyFont="1" applyFill="1" applyBorder="1" applyAlignment="1">
      <alignment vertical="center" shrinkToFit="1"/>
    </xf>
    <xf numFmtId="0" fontId="5" fillId="27" borderId="0" xfId="0" applyFont="1" applyFill="1" applyBorder="1" applyAlignment="1">
      <alignment vertical="center" shrinkToFit="1"/>
    </xf>
    <xf numFmtId="0" fontId="2" fillId="27" borderId="15" xfId="0" applyFont="1" applyFill="1" applyBorder="1" applyAlignment="1">
      <alignment horizontal="center" vertical="center" shrinkToFit="1"/>
    </xf>
    <xf numFmtId="0" fontId="5" fillId="27" borderId="25" xfId="0" applyFont="1" applyFill="1" applyBorder="1" applyAlignment="1">
      <alignment vertical="center" shrinkToFit="1"/>
    </xf>
    <xf numFmtId="0" fontId="5" fillId="27" borderId="19" xfId="0" applyFont="1" applyFill="1" applyBorder="1" applyAlignment="1">
      <alignment horizontal="center" vertical="center" shrinkToFit="1"/>
    </xf>
    <xf numFmtId="0" fontId="5" fillId="27" borderId="19" xfId="0" applyFont="1" applyFill="1" applyBorder="1" applyAlignment="1">
      <alignment horizontal="center" vertical="center"/>
    </xf>
    <xf numFmtId="0" fontId="5" fillId="27" borderId="25" xfId="0" applyFont="1" applyFill="1" applyBorder="1" applyAlignment="1">
      <alignment horizontal="center" vertical="center"/>
    </xf>
    <xf numFmtId="0" fontId="5" fillId="27" borderId="19" xfId="0" applyFont="1" applyFill="1" applyBorder="1" applyAlignment="1" quotePrefix="1">
      <alignment horizontal="center" vertical="center"/>
    </xf>
    <xf numFmtId="176" fontId="5" fillId="27" borderId="0" xfId="0" applyNumberFormat="1" applyFont="1" applyFill="1" applyBorder="1" applyAlignment="1">
      <alignment horizontal="center" vertical="center" shrinkToFit="1"/>
    </xf>
    <xf numFmtId="181" fontId="5" fillId="27" borderId="0" xfId="0" applyNumberFormat="1" applyFont="1" applyFill="1" applyBorder="1" applyAlignment="1">
      <alignment horizontal="center" vertical="center" shrinkToFit="1"/>
    </xf>
    <xf numFmtId="0" fontId="5" fillId="27" borderId="27" xfId="0" applyFont="1" applyFill="1" applyBorder="1" applyAlignment="1">
      <alignment horizontal="center" vertical="center"/>
    </xf>
    <xf numFmtId="178" fontId="5" fillId="27" borderId="0" xfId="0" applyNumberFormat="1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/>
    </xf>
    <xf numFmtId="0" fontId="5" fillId="27" borderId="26" xfId="0" applyFont="1" applyFill="1" applyBorder="1" applyAlignment="1">
      <alignment vertical="center"/>
    </xf>
    <xf numFmtId="0" fontId="5" fillId="27" borderId="0" xfId="0" applyFont="1" applyFill="1" applyBorder="1" applyAlignment="1">
      <alignment horizontal="right" vertical="center"/>
    </xf>
    <xf numFmtId="0" fontId="3" fillId="27" borderId="0" xfId="0" applyFont="1" applyFill="1" applyAlignment="1">
      <alignment vertical="center"/>
    </xf>
    <xf numFmtId="0" fontId="5" fillId="27" borderId="27" xfId="0" applyFont="1" applyFill="1" applyBorder="1" applyAlignment="1">
      <alignment vertical="center"/>
    </xf>
    <xf numFmtId="0" fontId="7" fillId="27" borderId="27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2" fillId="27" borderId="20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vertical="center"/>
    </xf>
    <xf numFmtId="0" fontId="5" fillId="27" borderId="25" xfId="0" applyFont="1" applyFill="1" applyBorder="1" applyAlignment="1">
      <alignment vertical="center"/>
    </xf>
    <xf numFmtId="0" fontId="5" fillId="27" borderId="0" xfId="0" applyFont="1" applyFill="1" applyAlignment="1">
      <alignment horizontal="center" vertical="center"/>
    </xf>
    <xf numFmtId="181" fontId="5" fillId="27" borderId="0" xfId="0" applyNumberFormat="1" applyFont="1" applyFill="1" applyBorder="1" applyAlignment="1">
      <alignment horizontal="center" vertical="center"/>
    </xf>
    <xf numFmtId="178" fontId="5" fillId="27" borderId="27" xfId="0" applyNumberFormat="1" applyFont="1" applyFill="1" applyBorder="1" applyAlignment="1">
      <alignment horizontal="center" vertical="center"/>
    </xf>
    <xf numFmtId="0" fontId="2" fillId="27" borderId="0" xfId="0" applyFont="1" applyFill="1" applyAlignment="1">
      <alignment vertical="center"/>
    </xf>
    <xf numFmtId="178" fontId="5" fillId="27" borderId="22" xfId="0" applyNumberFormat="1" applyFont="1" applyFill="1" applyBorder="1" applyAlignment="1">
      <alignment horizontal="center" vertical="center"/>
    </xf>
    <xf numFmtId="0" fontId="5" fillId="27" borderId="0" xfId="0" applyFont="1" applyFill="1" applyAlignment="1">
      <alignment horizontal="right" vertical="center"/>
    </xf>
    <xf numFmtId="0" fontId="2" fillId="27" borderId="20" xfId="0" applyFont="1" applyFill="1" applyBorder="1" applyAlignment="1">
      <alignment horizontal="center" vertical="center" shrinkToFit="1"/>
    </xf>
    <xf numFmtId="0" fontId="5" fillId="27" borderId="26" xfId="0" applyFont="1" applyFill="1" applyBorder="1" applyAlignment="1">
      <alignment horizontal="center" vertical="center" shrinkToFit="1"/>
    </xf>
    <xf numFmtId="0" fontId="5" fillId="27" borderId="15" xfId="0" applyFont="1" applyFill="1" applyBorder="1" applyAlignment="1">
      <alignment horizontal="center" vertical="center" shrinkToFit="1"/>
    </xf>
    <xf numFmtId="0" fontId="5" fillId="27" borderId="25" xfId="0" applyFont="1" applyFill="1" applyBorder="1" applyAlignment="1">
      <alignment horizontal="center" vertical="center" shrinkToFit="1"/>
    </xf>
    <xf numFmtId="0" fontId="5" fillId="27" borderId="0" xfId="0" applyFont="1" applyFill="1" applyBorder="1" applyAlignment="1">
      <alignment horizontal="center" vertical="center" shrinkToFit="1"/>
    </xf>
    <xf numFmtId="0" fontId="5" fillId="27" borderId="19" xfId="0" applyFont="1" applyFill="1" applyBorder="1" applyAlignment="1" quotePrefix="1">
      <alignment horizontal="center" vertical="center" shrinkToFit="1"/>
    </xf>
    <xf numFmtId="0" fontId="5" fillId="27" borderId="25" xfId="0" applyFont="1" applyFill="1" applyBorder="1" applyAlignment="1">
      <alignment horizontal="left" vertical="center"/>
    </xf>
    <xf numFmtId="0" fontId="2" fillId="27" borderId="20" xfId="0" applyFont="1" applyFill="1" applyBorder="1" applyAlignment="1" quotePrefix="1">
      <alignment horizontal="center" vertical="center" shrinkToFit="1"/>
    </xf>
    <xf numFmtId="0" fontId="2" fillId="27" borderId="15" xfId="0" applyFont="1" applyFill="1" applyBorder="1" applyAlignment="1" quotePrefix="1">
      <alignment horizontal="center" vertical="center" shrinkToFit="1"/>
    </xf>
    <xf numFmtId="0" fontId="5" fillId="27" borderId="0" xfId="0" applyFont="1" applyFill="1" applyBorder="1" applyAlignment="1" quotePrefix="1">
      <alignment horizontal="center" vertical="center" shrinkToFit="1"/>
    </xf>
    <xf numFmtId="0" fontId="5" fillId="27" borderId="15" xfId="0" applyFont="1" applyFill="1" applyBorder="1" applyAlignment="1" quotePrefix="1">
      <alignment horizontal="center" vertical="center" shrinkToFit="1"/>
    </xf>
    <xf numFmtId="179" fontId="5" fillId="27" borderId="0" xfId="0" applyNumberFormat="1" applyFont="1" applyFill="1" applyBorder="1" applyAlignment="1">
      <alignment horizontal="center" vertical="center"/>
    </xf>
    <xf numFmtId="0" fontId="2" fillId="27" borderId="20" xfId="0" applyFont="1" applyFill="1" applyBorder="1" applyAlignment="1" quotePrefix="1">
      <alignment horizontal="center" vertical="center"/>
    </xf>
    <xf numFmtId="180" fontId="5" fillId="27" borderId="0" xfId="0" applyNumberFormat="1" applyFont="1" applyFill="1" applyAlignment="1">
      <alignment vertical="center"/>
    </xf>
    <xf numFmtId="0" fontId="7" fillId="27" borderId="0" xfId="0" applyFont="1" applyFill="1" applyBorder="1" applyAlignment="1">
      <alignment horizontal="center" vertical="center" shrinkToFit="1"/>
    </xf>
    <xf numFmtId="0" fontId="7" fillId="27" borderId="0" xfId="0" applyFont="1" applyFill="1" applyBorder="1" applyAlignment="1">
      <alignment horizontal="center" vertical="center"/>
    </xf>
    <xf numFmtId="0" fontId="11" fillId="27" borderId="28" xfId="0" applyFont="1" applyFill="1" applyBorder="1" applyAlignment="1">
      <alignment horizontal="center" wrapText="1"/>
    </xf>
    <xf numFmtId="176" fontId="5" fillId="27" borderId="0" xfId="0" applyNumberFormat="1" applyFont="1" applyFill="1" applyBorder="1" applyAlignment="1">
      <alignment horizontal="center" vertical="center"/>
    </xf>
    <xf numFmtId="0" fontId="29" fillId="27" borderId="29" xfId="0" applyFont="1" applyFill="1" applyBorder="1" applyAlignment="1">
      <alignment horizontal="center" vertical="center"/>
    </xf>
    <xf numFmtId="181" fontId="29" fillId="27" borderId="25" xfId="0" applyNumberFormat="1" applyFont="1" applyFill="1" applyBorder="1" applyAlignment="1">
      <alignment horizontal="center" vertical="center"/>
    </xf>
    <xf numFmtId="0" fontId="29" fillId="27" borderId="30" xfId="0" applyFont="1" applyFill="1" applyBorder="1" applyAlignment="1">
      <alignment horizontal="center" vertical="center"/>
    </xf>
    <xf numFmtId="0" fontId="32" fillId="27" borderId="0" xfId="0" applyFont="1" applyFill="1" applyAlignment="1">
      <alignment vertical="center"/>
    </xf>
    <xf numFmtId="181" fontId="5" fillId="27" borderId="22" xfId="0" applyNumberFormat="1" applyFont="1" applyFill="1" applyBorder="1" applyAlignment="1">
      <alignment horizontal="center" vertical="center"/>
    </xf>
    <xf numFmtId="182" fontId="5" fillId="27" borderId="0" xfId="0" applyNumberFormat="1" applyFont="1" applyFill="1" applyBorder="1" applyAlignment="1">
      <alignment horizontal="center" vertical="center"/>
    </xf>
    <xf numFmtId="181" fontId="5" fillId="27" borderId="27" xfId="0" applyNumberFormat="1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vertical="center"/>
    </xf>
    <xf numFmtId="0" fontId="2" fillId="27" borderId="20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 quotePrefix="1">
      <alignment vertical="center"/>
    </xf>
    <xf numFmtId="0" fontId="5" fillId="27" borderId="19" xfId="0" applyFont="1" applyFill="1" applyBorder="1" applyAlignment="1" quotePrefix="1">
      <alignment vertical="center"/>
    </xf>
    <xf numFmtId="41" fontId="5" fillId="27" borderId="0" xfId="0" applyNumberFormat="1" applyFont="1" applyFill="1" applyAlignment="1">
      <alignment vertical="center"/>
    </xf>
    <xf numFmtId="0" fontId="29" fillId="27" borderId="0" xfId="0" applyFont="1" applyFill="1" applyAlignment="1">
      <alignment vertical="center"/>
    </xf>
    <xf numFmtId="181" fontId="29" fillId="27" borderId="30" xfId="0" applyNumberFormat="1" applyFont="1" applyFill="1" applyBorder="1" applyAlignment="1">
      <alignment horizontal="center" vertical="center"/>
    </xf>
    <xf numFmtId="182" fontId="29" fillId="27" borderId="25" xfId="0" applyNumberFormat="1" applyFont="1" applyFill="1" applyBorder="1" applyAlignment="1">
      <alignment horizontal="center" vertical="center"/>
    </xf>
    <xf numFmtId="181" fontId="29" fillId="27" borderId="29" xfId="0" applyNumberFormat="1" applyFont="1" applyFill="1" applyBorder="1" applyAlignment="1">
      <alignment horizontal="center" vertical="center"/>
    </xf>
    <xf numFmtId="0" fontId="5" fillId="27" borderId="0" xfId="0" applyFont="1" applyFill="1" applyAlignment="1" quotePrefix="1">
      <alignment horizontal="left" vertical="center"/>
    </xf>
    <xf numFmtId="181" fontId="28" fillId="27" borderId="0" xfId="0" applyNumberFormat="1" applyFont="1" applyFill="1" applyBorder="1" applyAlignment="1">
      <alignment horizontal="center" vertical="center" shrinkToFit="1"/>
    </xf>
    <xf numFmtId="181" fontId="28" fillId="27" borderId="25" xfId="0" applyNumberFormat="1" applyFont="1" applyFill="1" applyBorder="1" applyAlignment="1">
      <alignment horizontal="center" vertical="center" shrinkToFit="1"/>
    </xf>
    <xf numFmtId="0" fontId="24" fillId="27" borderId="30" xfId="0" applyFont="1" applyFill="1" applyBorder="1" applyAlignment="1">
      <alignment horizontal="center" vertical="center"/>
    </xf>
    <xf numFmtId="0" fontId="3" fillId="27" borderId="0" xfId="0" applyFont="1" applyFill="1" applyAlignment="1">
      <alignment horizontal="center" vertical="center"/>
    </xf>
    <xf numFmtId="0" fontId="51" fillId="27" borderId="0" xfId="0" applyFont="1" applyFill="1" applyAlignment="1">
      <alignment horizontal="justify"/>
    </xf>
    <xf numFmtId="0" fontId="11" fillId="27" borderId="31" xfId="0" applyFont="1" applyFill="1" applyBorder="1" applyAlignment="1">
      <alignment horizontal="center" wrapText="1"/>
    </xf>
    <xf numFmtId="0" fontId="31" fillId="27" borderId="0" xfId="0" applyFont="1" applyFill="1" applyAlignment="1">
      <alignment horizontal="center" vertical="center"/>
    </xf>
    <xf numFmtId="0" fontId="28" fillId="27" borderId="0" xfId="0" applyFont="1" applyFill="1" applyAlignment="1">
      <alignment horizontal="center" vertical="center"/>
    </xf>
    <xf numFmtId="0" fontId="28" fillId="27" borderId="0" xfId="0" applyFont="1" applyFill="1" applyAlignment="1">
      <alignment vertical="center"/>
    </xf>
    <xf numFmtId="0" fontId="24" fillId="27" borderId="0" xfId="0" applyFont="1" applyFill="1" applyAlignment="1">
      <alignment vertical="center"/>
    </xf>
    <xf numFmtId="181" fontId="28" fillId="27" borderId="27" xfId="0" applyNumberFormat="1" applyFont="1" applyFill="1" applyBorder="1" applyAlignment="1">
      <alignment horizontal="center" vertical="center"/>
    </xf>
    <xf numFmtId="197" fontId="28" fillId="27" borderId="22" xfId="0" applyNumberFormat="1" applyFont="1" applyFill="1" applyBorder="1" applyAlignment="1">
      <alignment horizontal="center" vertical="center" shrinkToFit="1"/>
    </xf>
    <xf numFmtId="0" fontId="24" fillId="27" borderId="22" xfId="0" applyFont="1" applyFill="1" applyBorder="1" applyAlignment="1">
      <alignment horizontal="center" vertical="center" shrinkToFit="1"/>
    </xf>
    <xf numFmtId="180" fontId="28" fillId="27" borderId="0" xfId="0" applyNumberFormat="1" applyFont="1" applyFill="1" applyBorder="1" applyAlignment="1">
      <alignment horizontal="center" vertical="center" shrinkToFit="1"/>
    </xf>
    <xf numFmtId="178" fontId="28" fillId="27" borderId="0" xfId="0" applyNumberFormat="1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 shrinkToFit="1"/>
    </xf>
    <xf numFmtId="181" fontId="28" fillId="27" borderId="22" xfId="0" applyNumberFormat="1" applyFont="1" applyFill="1" applyBorder="1" applyAlignment="1">
      <alignment horizontal="center" vertical="center" shrinkToFit="1"/>
    </xf>
    <xf numFmtId="176" fontId="28" fillId="27" borderId="0" xfId="0" applyNumberFormat="1" applyFont="1" applyFill="1" applyBorder="1" applyAlignment="1">
      <alignment horizontal="center" vertical="center" shrinkToFit="1"/>
    </xf>
    <xf numFmtId="181" fontId="28" fillId="27" borderId="0" xfId="0" applyNumberFormat="1" applyFont="1" applyFill="1" applyBorder="1" applyAlignment="1">
      <alignment horizontal="center" vertical="center"/>
    </xf>
    <xf numFmtId="181" fontId="28" fillId="27" borderId="27" xfId="0" applyNumberFormat="1" applyFont="1" applyFill="1" applyBorder="1" applyAlignment="1">
      <alignment horizontal="center" vertical="center" shrinkToFit="1"/>
    </xf>
    <xf numFmtId="0" fontId="24" fillId="27" borderId="29" xfId="0" applyFont="1" applyFill="1" applyBorder="1" applyAlignment="1">
      <alignment horizontal="center" vertical="center" shrinkToFit="1"/>
    </xf>
    <xf numFmtId="181" fontId="24" fillId="27" borderId="25" xfId="0" applyNumberFormat="1" applyFont="1" applyFill="1" applyBorder="1" applyAlignment="1">
      <alignment horizontal="center" vertical="center"/>
    </xf>
    <xf numFmtId="178" fontId="24" fillId="27" borderId="25" xfId="0" applyNumberFormat="1" applyFont="1" applyFill="1" applyBorder="1" applyAlignment="1">
      <alignment horizontal="center" vertical="center"/>
    </xf>
    <xf numFmtId="181" fontId="24" fillId="27" borderId="25" xfId="0" applyNumberFormat="1" applyFont="1" applyFill="1" applyBorder="1" applyAlignment="1">
      <alignment horizontal="center" vertical="center" shrinkToFit="1"/>
    </xf>
    <xf numFmtId="180" fontId="24" fillId="27" borderId="25" xfId="0" applyNumberFormat="1" applyFont="1" applyFill="1" applyBorder="1" applyAlignment="1">
      <alignment horizontal="center" vertical="center" shrinkToFit="1"/>
    </xf>
    <xf numFmtId="181" fontId="24" fillId="27" borderId="29" xfId="0" applyNumberFormat="1" applyFont="1" applyFill="1" applyBorder="1" applyAlignment="1">
      <alignment horizontal="center" vertical="center" shrinkToFit="1"/>
    </xf>
    <xf numFmtId="178" fontId="11" fillId="27" borderId="0" xfId="0" applyNumberFormat="1" applyFont="1" applyFill="1" applyBorder="1" applyAlignment="1">
      <alignment horizontal="center"/>
    </xf>
    <xf numFmtId="0" fontId="11" fillId="27" borderId="32" xfId="0" applyFont="1" applyFill="1" applyBorder="1" applyAlignment="1">
      <alignment horizontal="center" wrapText="1"/>
    </xf>
    <xf numFmtId="178" fontId="11" fillId="27" borderId="25" xfId="0" applyNumberFormat="1" applyFont="1" applyFill="1" applyBorder="1" applyAlignment="1">
      <alignment horizontal="center"/>
    </xf>
    <xf numFmtId="0" fontId="11" fillId="27" borderId="33" xfId="0" applyFont="1" applyFill="1" applyBorder="1" applyAlignment="1">
      <alignment horizontal="center" vertical="center" wrapText="1"/>
    </xf>
    <xf numFmtId="0" fontId="11" fillId="27" borderId="0" xfId="0" applyFont="1" applyFill="1" applyBorder="1" applyAlignment="1">
      <alignment horizontal="center" vertical="center" wrapText="1"/>
    </xf>
    <xf numFmtId="0" fontId="28" fillId="27" borderId="22" xfId="0" applyFont="1" applyFill="1" applyBorder="1" applyAlignment="1">
      <alignment horizontal="center" vertical="center" shrinkToFit="1"/>
    </xf>
    <xf numFmtId="0" fontId="11" fillId="27" borderId="19" xfId="0" applyFont="1" applyFill="1" applyBorder="1" applyAlignment="1">
      <alignment horizontal="center"/>
    </xf>
    <xf numFmtId="0" fontId="28" fillId="27" borderId="22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1" fillId="27" borderId="25" xfId="0" applyFont="1" applyFill="1" applyBorder="1" applyAlignment="1">
      <alignment horizontal="center" vertical="center" wrapText="1"/>
    </xf>
    <xf numFmtId="197" fontId="24" fillId="27" borderId="25" xfId="0" applyNumberFormat="1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 shrinkToFit="1"/>
    </xf>
    <xf numFmtId="0" fontId="30" fillId="27" borderId="0" xfId="0" applyFont="1" applyFill="1" applyAlignment="1">
      <alignment vertical="center"/>
    </xf>
    <xf numFmtId="0" fontId="28" fillId="27" borderId="25" xfId="0" applyFont="1" applyFill="1" applyBorder="1" applyAlignment="1">
      <alignment vertical="center"/>
    </xf>
    <xf numFmtId="0" fontId="28" fillId="27" borderId="0" xfId="0" applyFont="1" applyFill="1" applyAlignment="1">
      <alignment horizontal="right" vertical="center"/>
    </xf>
    <xf numFmtId="0" fontId="55" fillId="27" borderId="26" xfId="0" applyFont="1" applyFill="1" applyBorder="1" applyAlignment="1">
      <alignment horizontal="center" vertical="center"/>
    </xf>
    <xf numFmtId="0" fontId="11" fillId="27" borderId="20" xfId="0" applyFont="1" applyFill="1" applyBorder="1" applyAlignment="1">
      <alignment horizontal="center" vertical="center"/>
    </xf>
    <xf numFmtId="0" fontId="11" fillId="27" borderId="26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8" fillId="27" borderId="15" xfId="0" applyFont="1" applyFill="1" applyBorder="1" applyAlignment="1">
      <alignment horizontal="center" vertical="center"/>
    </xf>
    <xf numFmtId="0" fontId="55" fillId="27" borderId="25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5" xfId="0" applyFont="1" applyFill="1" applyBorder="1" applyAlignment="1">
      <alignment horizontal="center" vertical="center" wrapText="1"/>
    </xf>
    <xf numFmtId="0" fontId="28" fillId="27" borderId="25" xfId="0" applyFont="1" applyFill="1" applyBorder="1" applyAlignment="1">
      <alignment horizontal="center" vertical="center"/>
    </xf>
    <xf numFmtId="0" fontId="28" fillId="27" borderId="0" xfId="0" applyFont="1" applyFill="1" applyAlignment="1">
      <alignment horizontal="center" vertical="center" shrinkToFit="1"/>
    </xf>
    <xf numFmtId="181" fontId="24" fillId="27" borderId="0" xfId="0" applyNumberFormat="1" applyFont="1" applyFill="1" applyBorder="1" applyAlignment="1">
      <alignment horizontal="center" vertical="center" shrinkToFit="1"/>
    </xf>
    <xf numFmtId="0" fontId="28" fillId="27" borderId="30" xfId="0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vertical="center" shrinkToFit="1"/>
    </xf>
    <xf numFmtId="9" fontId="30" fillId="27" borderId="0" xfId="58" applyFont="1" applyFill="1" applyAlignment="1">
      <alignment vertical="center"/>
    </xf>
    <xf numFmtId="181" fontId="30" fillId="27" borderId="0" xfId="0" applyNumberFormat="1" applyFont="1" applyFill="1" applyAlignment="1">
      <alignment vertical="center"/>
    </xf>
    <xf numFmtId="0" fontId="28" fillId="27" borderId="26" xfId="0" applyFont="1" applyFill="1" applyBorder="1" applyAlignment="1">
      <alignment horizontal="center" vertical="center" shrinkToFit="1"/>
    </xf>
    <xf numFmtId="0" fontId="28" fillId="27" borderId="34" xfId="0" applyFont="1" applyFill="1" applyBorder="1" applyAlignment="1">
      <alignment horizontal="center" vertical="center" shrinkToFit="1"/>
    </xf>
    <xf numFmtId="0" fontId="55" fillId="27" borderId="0" xfId="0" applyFont="1" applyFill="1" applyBorder="1" applyAlignment="1">
      <alignment horizontal="center" vertical="center" shrinkToFit="1"/>
    </xf>
    <xf numFmtId="0" fontId="11" fillId="27" borderId="20" xfId="0" applyFont="1" applyFill="1" applyBorder="1" applyAlignment="1">
      <alignment horizontal="center" vertical="center" shrinkToFit="1"/>
    </xf>
    <xf numFmtId="0" fontId="28" fillId="27" borderId="0" xfId="0" applyFont="1" applyFill="1" applyBorder="1" applyAlignment="1">
      <alignment horizontal="center" vertical="center" shrinkToFit="1"/>
    </xf>
    <xf numFmtId="0" fontId="28" fillId="27" borderId="15" xfId="0" applyFont="1" applyFill="1" applyBorder="1" applyAlignment="1">
      <alignment horizontal="center" vertical="center" shrinkToFit="1"/>
    </xf>
    <xf numFmtId="0" fontId="28" fillId="27" borderId="25" xfId="0" applyFont="1" applyFill="1" applyBorder="1" applyAlignment="1">
      <alignment horizontal="center" vertical="center" shrinkToFit="1"/>
    </xf>
    <xf numFmtId="0" fontId="28" fillId="27" borderId="19" xfId="0" applyFont="1" applyFill="1" applyBorder="1" applyAlignment="1">
      <alignment horizontal="center" vertical="center" shrinkToFit="1"/>
    </xf>
    <xf numFmtId="180" fontId="28" fillId="27" borderId="0" xfId="0" applyNumberFormat="1" applyFont="1" applyFill="1" applyAlignment="1">
      <alignment vertical="center" shrinkToFit="1"/>
    </xf>
    <xf numFmtId="41" fontId="28" fillId="27" borderId="0" xfId="0" applyNumberFormat="1" applyFont="1" applyFill="1" applyAlignment="1">
      <alignment vertical="center" shrinkToFit="1"/>
    </xf>
    <xf numFmtId="180" fontId="11" fillId="27" borderId="20" xfId="0" applyNumberFormat="1" applyFont="1" applyFill="1" applyBorder="1" applyAlignment="1">
      <alignment horizontal="center" vertical="center" shrinkToFit="1"/>
    </xf>
    <xf numFmtId="0" fontId="28" fillId="27" borderId="35" xfId="0" applyFont="1" applyFill="1" applyBorder="1" applyAlignment="1">
      <alignment horizontal="center" vertical="center" shrinkToFit="1"/>
    </xf>
    <xf numFmtId="0" fontId="55" fillId="27" borderId="27" xfId="0" applyFont="1" applyFill="1" applyBorder="1" applyAlignment="1">
      <alignment horizontal="center" vertical="center" shrinkToFit="1"/>
    </xf>
    <xf numFmtId="180" fontId="28" fillId="27" borderId="15" xfId="0" applyNumberFormat="1" applyFont="1" applyFill="1" applyBorder="1" applyAlignment="1">
      <alignment horizontal="center" vertical="center" shrinkToFit="1"/>
    </xf>
    <xf numFmtId="0" fontId="11" fillId="27" borderId="15" xfId="0" applyFont="1" applyFill="1" applyBorder="1" applyAlignment="1">
      <alignment horizontal="center" vertical="center" shrinkToFit="1"/>
    </xf>
    <xf numFmtId="0" fontId="28" fillId="27" borderId="29" xfId="0" applyFont="1" applyFill="1" applyBorder="1" applyAlignment="1">
      <alignment horizontal="center" vertical="center" shrinkToFit="1"/>
    </xf>
    <xf numFmtId="180" fontId="28" fillId="27" borderId="19" xfId="0" applyNumberFormat="1" applyFont="1" applyFill="1" applyBorder="1" applyAlignment="1">
      <alignment horizontal="center" vertical="center" shrinkToFit="1"/>
    </xf>
    <xf numFmtId="0" fontId="11" fillId="27" borderId="26" xfId="0" applyFont="1" applyFill="1" applyBorder="1" applyAlignment="1">
      <alignment horizontal="center" vertical="center" shrinkToFit="1"/>
    </xf>
    <xf numFmtId="0" fontId="11" fillId="27" borderId="0" xfId="0" applyFont="1" applyFill="1" applyBorder="1" applyAlignment="1">
      <alignment horizontal="center" vertical="center" shrinkToFit="1"/>
    </xf>
    <xf numFmtId="0" fontId="28" fillId="27" borderId="0" xfId="0" applyFont="1" applyFill="1" applyBorder="1" applyAlignment="1">
      <alignment horizontal="center" vertical="center"/>
    </xf>
    <xf numFmtId="41" fontId="24" fillId="27" borderId="0" xfId="65" applyFont="1" applyFill="1" applyBorder="1" applyAlignment="1">
      <alignment horizontal="center" vertical="center" shrinkToFit="1"/>
    </xf>
    <xf numFmtId="0" fontId="28" fillId="27" borderId="0" xfId="0" applyFont="1" applyFill="1" applyAlignment="1" quotePrefix="1">
      <alignment horizontal="left" vertical="center"/>
    </xf>
    <xf numFmtId="0" fontId="28" fillId="27" borderId="0" xfId="0" applyFont="1" applyFill="1" applyAlignment="1" quotePrefix="1">
      <alignment horizontal="right" vertical="center"/>
    </xf>
    <xf numFmtId="0" fontId="55" fillId="27" borderId="0" xfId="0" applyFont="1" applyFill="1" applyBorder="1" applyAlignment="1">
      <alignment horizontal="center" vertical="center"/>
    </xf>
    <xf numFmtId="0" fontId="11" fillId="27" borderId="20" xfId="0" applyFont="1" applyFill="1" applyBorder="1" applyAlignment="1" quotePrefix="1">
      <alignment horizontal="center" vertical="center" shrinkToFit="1"/>
    </xf>
    <xf numFmtId="0" fontId="11" fillId="27" borderId="20" xfId="0" applyFont="1" applyFill="1" applyBorder="1" applyAlignment="1" quotePrefix="1">
      <alignment horizontal="center" vertical="center"/>
    </xf>
    <xf numFmtId="0" fontId="28" fillId="27" borderId="19" xfId="0" applyFont="1" applyFill="1" applyBorder="1" applyAlignment="1">
      <alignment horizontal="left" vertical="center" shrinkToFit="1"/>
    </xf>
    <xf numFmtId="0" fontId="24" fillId="27" borderId="0" xfId="0" applyFont="1" applyFill="1" applyBorder="1" applyAlignment="1">
      <alignment horizontal="center" vertical="center" shrinkToFit="1"/>
    </xf>
    <xf numFmtId="181" fontId="24" fillId="27" borderId="30" xfId="0" applyNumberFormat="1" applyFont="1" applyFill="1" applyBorder="1" applyAlignment="1">
      <alignment horizontal="center" vertical="center" shrinkToFit="1"/>
    </xf>
    <xf numFmtId="181" fontId="28" fillId="27" borderId="29" xfId="0" applyNumberFormat="1" applyFont="1" applyFill="1" applyBorder="1" applyAlignment="1">
      <alignment horizontal="center" vertical="center" shrinkToFit="1"/>
    </xf>
    <xf numFmtId="0" fontId="56" fillId="27" borderId="0" xfId="0" applyFont="1" applyFill="1" applyAlignment="1">
      <alignment/>
    </xf>
    <xf numFmtId="0" fontId="56" fillId="0" borderId="0" xfId="0" applyFont="1" applyAlignment="1">
      <alignment/>
    </xf>
    <xf numFmtId="0" fontId="56" fillId="27" borderId="0" xfId="0" applyFont="1" applyFill="1" applyAlignment="1">
      <alignment horizontal="right"/>
    </xf>
    <xf numFmtId="0" fontId="56" fillId="27" borderId="36" xfId="0" applyFont="1" applyFill="1" applyBorder="1" applyAlignment="1">
      <alignment horizontal="center"/>
    </xf>
    <xf numFmtId="0" fontId="56" fillId="27" borderId="37" xfId="0" applyFont="1" applyFill="1" applyBorder="1" applyAlignment="1">
      <alignment horizontal="center"/>
    </xf>
    <xf numFmtId="178" fontId="11" fillId="27" borderId="38" xfId="0" applyNumberFormat="1" applyFont="1" applyFill="1" applyBorder="1" applyAlignment="1">
      <alignment horizontal="center"/>
    </xf>
    <xf numFmtId="178" fontId="11" fillId="27" borderId="0" xfId="0" applyNumberFormat="1" applyFont="1" applyFill="1" applyBorder="1" applyAlignment="1">
      <alignment horizontal="right"/>
    </xf>
    <xf numFmtId="0" fontId="11" fillId="27" borderId="0" xfId="0" applyFont="1" applyFill="1" applyBorder="1" applyAlignment="1">
      <alignment horizontal="center"/>
    </xf>
    <xf numFmtId="0" fontId="60" fillId="27" borderId="28" xfId="0" applyFont="1" applyFill="1" applyBorder="1" applyAlignment="1">
      <alignment horizontal="center" wrapText="1"/>
    </xf>
    <xf numFmtId="178" fontId="60" fillId="27" borderId="0" xfId="0" applyNumberFormat="1" applyFont="1" applyFill="1" applyBorder="1" applyAlignment="1">
      <alignment horizontal="center"/>
    </xf>
    <xf numFmtId="0" fontId="11" fillId="27" borderId="25" xfId="0" applyFont="1" applyFill="1" applyBorder="1" applyAlignment="1">
      <alignment horizontal="center"/>
    </xf>
    <xf numFmtId="0" fontId="11" fillId="27" borderId="29" xfId="0" applyFont="1" applyFill="1" applyBorder="1" applyAlignment="1">
      <alignment horizontal="center"/>
    </xf>
    <xf numFmtId="0" fontId="28" fillId="27" borderId="25" xfId="0" applyFont="1" applyFill="1" applyBorder="1" applyAlignment="1">
      <alignment horizontal="left" vertical="center"/>
    </xf>
    <xf numFmtId="0" fontId="28" fillId="27" borderId="25" xfId="0" applyFont="1" applyFill="1" applyBorder="1" applyAlignment="1">
      <alignment horizontal="right" vertical="center"/>
    </xf>
    <xf numFmtId="0" fontId="55" fillId="27" borderId="39" xfId="0" applyFont="1" applyFill="1" applyBorder="1" applyAlignment="1">
      <alignment horizontal="center" vertical="center" shrinkToFit="1"/>
    </xf>
    <xf numFmtId="0" fontId="55" fillId="27" borderId="22" xfId="0" applyFont="1" applyFill="1" applyBorder="1" applyAlignment="1">
      <alignment horizontal="center" vertical="center" shrinkToFit="1"/>
    </xf>
    <xf numFmtId="0" fontId="24" fillId="27" borderId="29" xfId="0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176" fontId="24" fillId="27" borderId="25" xfId="0" applyNumberFormat="1" applyFont="1" applyFill="1" applyBorder="1" applyAlignment="1">
      <alignment horizontal="center" vertical="center" shrinkToFit="1"/>
    </xf>
    <xf numFmtId="0" fontId="2" fillId="27" borderId="27" xfId="0" applyFont="1" applyFill="1" applyBorder="1" applyAlignment="1">
      <alignment horizontal="center" vertical="center" shrinkToFit="1"/>
    </xf>
    <xf numFmtId="181" fontId="5" fillId="27" borderId="27" xfId="0" applyNumberFormat="1" applyFont="1" applyFill="1" applyBorder="1" applyAlignment="1">
      <alignment horizontal="center" vertical="center" shrinkToFit="1"/>
    </xf>
    <xf numFmtId="0" fontId="29" fillId="27" borderId="22" xfId="0" applyFont="1" applyFill="1" applyBorder="1" applyAlignment="1">
      <alignment horizontal="center" vertical="center" shrinkToFit="1"/>
    </xf>
    <xf numFmtId="0" fontId="2" fillId="27" borderId="29" xfId="0" applyFont="1" applyFill="1" applyBorder="1" applyAlignment="1">
      <alignment horizontal="center" vertical="center" shrinkToFit="1"/>
    </xf>
    <xf numFmtId="0" fontId="5" fillId="27" borderId="30" xfId="0" applyFont="1" applyFill="1" applyBorder="1" applyAlignment="1">
      <alignment horizontal="center" vertical="center" shrinkToFit="1"/>
    </xf>
    <xf numFmtId="178" fontId="7" fillId="27" borderId="0" xfId="0" applyNumberFormat="1" applyFont="1" applyFill="1" applyBorder="1" applyAlignment="1">
      <alignment horizontal="center" vertical="center" wrapText="1"/>
    </xf>
    <xf numFmtId="0" fontId="2" fillId="27" borderId="0" xfId="83" applyFont="1" applyFill="1" applyBorder="1" applyAlignment="1">
      <alignment horizontal="center"/>
    </xf>
    <xf numFmtId="0" fontId="2" fillId="27" borderId="0" xfId="83" applyFont="1" applyFill="1" applyBorder="1" applyAlignment="1">
      <alignment horizontal="center" vertical="center"/>
    </xf>
    <xf numFmtId="0" fontId="2" fillId="27" borderId="38" xfId="83" applyFont="1" applyFill="1" applyBorder="1" applyAlignment="1">
      <alignment horizontal="center" vertical="center"/>
    </xf>
    <xf numFmtId="9" fontId="25" fillId="27" borderId="0" xfId="58" applyFont="1" applyFill="1" applyAlignment="1">
      <alignment/>
    </xf>
    <xf numFmtId="180" fontId="3" fillId="27" borderId="27" xfId="0" applyNumberFormat="1" applyFont="1" applyFill="1" applyBorder="1" applyAlignment="1">
      <alignment horizontal="center" vertical="center" shrinkToFit="1"/>
    </xf>
    <xf numFmtId="180" fontId="3" fillId="27" borderId="22" xfId="65" applyNumberFormat="1" applyFont="1" applyFill="1" applyBorder="1" applyAlignment="1">
      <alignment horizontal="center" vertical="center" shrinkToFit="1"/>
    </xf>
    <xf numFmtId="180" fontId="3" fillId="27" borderId="0" xfId="65" applyNumberFormat="1" applyFont="1" applyFill="1" applyBorder="1" applyAlignment="1">
      <alignment horizontal="center" vertical="center" shrinkToFit="1"/>
    </xf>
    <xf numFmtId="49" fontId="3" fillId="27" borderId="0" xfId="65" applyNumberFormat="1" applyFont="1" applyFill="1" applyBorder="1" applyAlignment="1">
      <alignment horizontal="center" vertical="center" shrinkToFit="1"/>
    </xf>
    <xf numFmtId="180" fontId="3" fillId="27" borderId="27" xfId="65" applyNumberFormat="1" applyFont="1" applyFill="1" applyBorder="1" applyAlignment="1">
      <alignment horizontal="center" vertical="center" shrinkToFit="1"/>
    </xf>
    <xf numFmtId="180" fontId="3" fillId="27" borderId="0" xfId="0" applyNumberFormat="1" applyFont="1" applyFill="1" applyAlignment="1">
      <alignment horizontal="center" vertical="center" shrinkToFit="1"/>
    </xf>
    <xf numFmtId="41" fontId="3" fillId="27" borderId="0" xfId="65" applyFont="1" applyFill="1" applyAlignment="1">
      <alignment horizontal="right" vertical="center" shrinkToFit="1"/>
    </xf>
    <xf numFmtId="41" fontId="3" fillId="27" borderId="27" xfId="65" applyFont="1" applyFill="1" applyBorder="1" applyAlignment="1">
      <alignment horizontal="center" vertical="center" shrinkToFit="1"/>
    </xf>
    <xf numFmtId="180" fontId="5" fillId="27" borderId="22" xfId="0" applyNumberFormat="1" applyFont="1" applyFill="1" applyBorder="1" applyAlignment="1">
      <alignment horizontal="center" vertical="center" shrinkToFit="1"/>
    </xf>
    <xf numFmtId="180" fontId="5" fillId="27" borderId="0" xfId="0" applyNumberFormat="1" applyFont="1" applyFill="1" applyBorder="1" applyAlignment="1">
      <alignment horizontal="center" vertical="center" shrinkToFit="1"/>
    </xf>
    <xf numFmtId="180" fontId="5" fillId="27" borderId="27" xfId="0" applyNumberFormat="1" applyFont="1" applyFill="1" applyBorder="1" applyAlignment="1">
      <alignment horizontal="center" vertical="center" shrinkToFit="1"/>
    </xf>
    <xf numFmtId="0" fontId="3" fillId="27" borderId="22" xfId="0" applyFont="1" applyFill="1" applyBorder="1" applyAlignment="1">
      <alignment horizontal="center" vertical="center" shrinkToFit="1"/>
    </xf>
    <xf numFmtId="41" fontId="31" fillId="27" borderId="0" xfId="65" applyFont="1" applyFill="1" applyAlignment="1">
      <alignment horizontal="right" vertical="center" shrinkToFit="1"/>
    </xf>
    <xf numFmtId="180" fontId="29" fillId="27" borderId="27" xfId="0" applyNumberFormat="1" applyFont="1" applyFill="1" applyBorder="1" applyAlignment="1">
      <alignment horizontal="center" vertical="center" shrinkToFit="1"/>
    </xf>
    <xf numFmtId="41" fontId="63" fillId="27" borderId="0" xfId="65" applyFont="1" applyFill="1" applyAlignment="1">
      <alignment horizontal="right" vertical="center" shrinkToFit="1"/>
    </xf>
    <xf numFmtId="41" fontId="5" fillId="27" borderId="0" xfId="65" applyFont="1" applyFill="1" applyAlignment="1">
      <alignment vertical="center"/>
    </xf>
    <xf numFmtId="0" fontId="5" fillId="27" borderId="15" xfId="0" applyFont="1" applyFill="1" applyBorder="1" applyAlignment="1">
      <alignment vertical="center"/>
    </xf>
    <xf numFmtId="0" fontId="2" fillId="27" borderId="25" xfId="0" applyFont="1" applyFill="1" applyBorder="1" applyAlignment="1">
      <alignment horizontal="center" vertical="center" shrinkToFit="1"/>
    </xf>
    <xf numFmtId="0" fontId="5" fillId="27" borderId="25" xfId="0" applyFont="1" applyFill="1" applyBorder="1" applyAlignment="1" quotePrefix="1">
      <alignment horizontal="center" vertical="center" shrinkToFit="1"/>
    </xf>
    <xf numFmtId="180" fontId="5" fillId="27" borderId="27" xfId="0" applyNumberFormat="1" applyFont="1" applyFill="1" applyBorder="1" applyAlignment="1">
      <alignment horizontal="center" vertical="center"/>
    </xf>
    <xf numFmtId="177" fontId="5" fillId="27" borderId="0" xfId="0" applyNumberFormat="1" applyFont="1" applyFill="1" applyBorder="1" applyAlignment="1">
      <alignment horizontal="center" vertical="center" shrinkToFit="1"/>
    </xf>
    <xf numFmtId="180" fontId="5" fillId="27" borderId="0" xfId="0" applyNumberFormat="1" applyFont="1" applyFill="1" applyBorder="1" applyAlignment="1">
      <alignment horizontal="center" vertical="center"/>
    </xf>
    <xf numFmtId="177" fontId="5" fillId="27" borderId="0" xfId="0" applyNumberFormat="1" applyFont="1" applyFill="1" applyBorder="1" applyAlignment="1">
      <alignment horizontal="center" vertical="center"/>
    </xf>
    <xf numFmtId="177" fontId="5" fillId="27" borderId="27" xfId="0" applyNumberFormat="1" applyFont="1" applyFill="1" applyBorder="1" applyAlignment="1">
      <alignment horizontal="center" vertical="center"/>
    </xf>
    <xf numFmtId="180" fontId="5" fillId="27" borderId="0" xfId="0" applyNumberFormat="1" applyFont="1" applyFill="1" applyAlignment="1">
      <alignment horizontal="center" vertical="center"/>
    </xf>
    <xf numFmtId="0" fontId="32" fillId="27" borderId="0" xfId="0" applyFont="1" applyFill="1" applyAlignment="1">
      <alignment horizontal="center" vertical="center"/>
    </xf>
    <xf numFmtId="199" fontId="7" fillId="27" borderId="22" xfId="0" applyNumberFormat="1" applyFont="1" applyFill="1" applyBorder="1" applyAlignment="1">
      <alignment horizontal="center" vertical="center" shrinkToFit="1"/>
    </xf>
    <xf numFmtId="192" fontId="7" fillId="27" borderId="0" xfId="0" applyNumberFormat="1" applyFont="1" applyFill="1" applyBorder="1" applyAlignment="1">
      <alignment horizontal="center" vertical="center" shrinkToFit="1"/>
    </xf>
    <xf numFmtId="178" fontId="7" fillId="27" borderId="0" xfId="0" applyNumberFormat="1" applyFont="1" applyFill="1" applyBorder="1" applyAlignment="1">
      <alignment horizontal="center" vertical="center" shrinkToFit="1"/>
    </xf>
    <xf numFmtId="180" fontId="7" fillId="27" borderId="0" xfId="0" applyNumberFormat="1" applyFont="1" applyFill="1" applyBorder="1" applyAlignment="1">
      <alignment horizontal="center" vertical="center" shrinkToFit="1"/>
    </xf>
    <xf numFmtId="192" fontId="7" fillId="27" borderId="27" xfId="0" applyNumberFormat="1" applyFont="1" applyFill="1" applyBorder="1" applyAlignment="1">
      <alignment horizontal="center" vertical="center" shrinkToFit="1"/>
    </xf>
    <xf numFmtId="199" fontId="64" fillId="27" borderId="22" xfId="0" applyNumberFormat="1" applyFont="1" applyFill="1" applyBorder="1" applyAlignment="1">
      <alignment horizontal="center" vertical="center" shrinkToFit="1"/>
    </xf>
    <xf numFmtId="178" fontId="64" fillId="27" borderId="0" xfId="0" applyNumberFormat="1" applyFont="1" applyFill="1" applyBorder="1" applyAlignment="1">
      <alignment horizontal="center" vertical="center" shrinkToFit="1"/>
    </xf>
    <xf numFmtId="192" fontId="64" fillId="27" borderId="0" xfId="0" applyNumberFormat="1" applyFont="1" applyFill="1" applyBorder="1" applyAlignment="1">
      <alignment horizontal="center" vertical="center" shrinkToFit="1"/>
    </xf>
    <xf numFmtId="180" fontId="64" fillId="27" borderId="0" xfId="0" applyNumberFormat="1" applyFont="1" applyFill="1" applyBorder="1" applyAlignment="1">
      <alignment horizontal="center" vertical="center" shrinkToFit="1"/>
    </xf>
    <xf numFmtId="192" fontId="64" fillId="27" borderId="27" xfId="0" applyNumberFormat="1" applyFont="1" applyFill="1" applyBorder="1" applyAlignment="1">
      <alignment horizontal="center" vertical="center" shrinkToFit="1"/>
    </xf>
    <xf numFmtId="199" fontId="7" fillId="27" borderId="22" xfId="0" applyNumberFormat="1" applyFont="1" applyFill="1" applyBorder="1" applyAlignment="1">
      <alignment horizontal="center" vertical="center"/>
    </xf>
    <xf numFmtId="180" fontId="7" fillId="27" borderId="0" xfId="0" applyNumberFormat="1" applyFont="1" applyFill="1" applyBorder="1" applyAlignment="1">
      <alignment horizontal="center" vertical="center" wrapText="1"/>
    </xf>
    <xf numFmtId="192" fontId="7" fillId="27" borderId="0" xfId="0" applyNumberFormat="1" applyFont="1" applyFill="1" applyBorder="1" applyAlignment="1">
      <alignment horizontal="center" vertical="center"/>
    </xf>
    <xf numFmtId="180" fontId="7" fillId="27" borderId="0" xfId="0" applyNumberFormat="1" applyFont="1" applyFill="1" applyBorder="1" applyAlignment="1">
      <alignment horizontal="center" vertical="center"/>
    </xf>
    <xf numFmtId="192" fontId="7" fillId="27" borderId="27" xfId="0" applyNumberFormat="1" applyFont="1" applyFill="1" applyBorder="1" applyAlignment="1">
      <alignment horizontal="center" vertical="center"/>
    </xf>
    <xf numFmtId="0" fontId="7" fillId="27" borderId="29" xfId="0" applyFont="1" applyFill="1" applyBorder="1" applyAlignment="1">
      <alignment horizontal="center" vertical="center"/>
    </xf>
    <xf numFmtId="199" fontId="7" fillId="27" borderId="30" xfId="0" applyNumberFormat="1" applyFont="1" applyFill="1" applyBorder="1" applyAlignment="1">
      <alignment horizontal="center" vertical="center"/>
    </xf>
    <xf numFmtId="192" fontId="7" fillId="27" borderId="25" xfId="0" applyNumberFormat="1" applyFont="1" applyFill="1" applyBorder="1" applyAlignment="1">
      <alignment horizontal="center" vertical="center" shrinkToFit="1"/>
    </xf>
    <xf numFmtId="178" fontId="7" fillId="27" borderId="25" xfId="0" applyNumberFormat="1" applyFont="1" applyFill="1" applyBorder="1" applyAlignment="1">
      <alignment horizontal="center" vertical="center" wrapText="1"/>
    </xf>
    <xf numFmtId="180" fontId="7" fillId="27" borderId="25" xfId="0" applyNumberFormat="1" applyFont="1" applyFill="1" applyBorder="1" applyAlignment="1">
      <alignment horizontal="center" vertical="center" wrapText="1"/>
    </xf>
    <xf numFmtId="192" fontId="7" fillId="27" borderId="25" xfId="0" applyNumberFormat="1" applyFont="1" applyFill="1" applyBorder="1" applyAlignment="1">
      <alignment horizontal="center" vertical="center"/>
    </xf>
    <xf numFmtId="180" fontId="7" fillId="27" borderId="25" xfId="0" applyNumberFormat="1" applyFont="1" applyFill="1" applyBorder="1" applyAlignment="1">
      <alignment horizontal="center" vertical="center"/>
    </xf>
    <xf numFmtId="192" fontId="7" fillId="27" borderId="29" xfId="0" applyNumberFormat="1" applyFont="1" applyFill="1" applyBorder="1" applyAlignment="1">
      <alignment horizontal="center" vertical="center"/>
    </xf>
    <xf numFmtId="180" fontId="5" fillId="27" borderId="0" xfId="0" applyNumberFormat="1" applyFont="1" applyFill="1" applyBorder="1" applyAlignment="1">
      <alignment vertical="center"/>
    </xf>
    <xf numFmtId="196" fontId="5" fillId="27" borderId="0" xfId="0" applyNumberFormat="1" applyFont="1" applyFill="1" applyAlignment="1">
      <alignment vertical="center"/>
    </xf>
    <xf numFmtId="0" fontId="5" fillId="27" borderId="0" xfId="0" applyFont="1" applyFill="1" applyAlignment="1">
      <alignment horizontal="center" vertical="center" shrinkToFit="1"/>
    </xf>
    <xf numFmtId="179" fontId="5" fillId="27" borderId="22" xfId="0" applyNumberFormat="1" applyFont="1" applyFill="1" applyBorder="1" applyAlignment="1">
      <alignment horizontal="center" vertical="center" shrinkToFit="1"/>
    </xf>
    <xf numFmtId="178" fontId="5" fillId="27" borderId="0" xfId="0" applyNumberFormat="1" applyFont="1" applyFill="1" applyBorder="1" applyAlignment="1">
      <alignment horizontal="center" vertical="center" shrinkToFit="1"/>
    </xf>
    <xf numFmtId="178" fontId="5" fillId="27" borderId="27" xfId="0" applyNumberFormat="1" applyFont="1" applyFill="1" applyBorder="1" applyAlignment="1">
      <alignment horizontal="center" vertical="center" shrinkToFit="1"/>
    </xf>
    <xf numFmtId="182" fontId="5" fillId="27" borderId="22" xfId="0" applyNumberFormat="1" applyFont="1" applyFill="1" applyBorder="1" applyAlignment="1">
      <alignment horizontal="center" vertical="center" shrinkToFit="1"/>
    </xf>
    <xf numFmtId="0" fontId="31" fillId="27" borderId="0" xfId="0" applyFont="1" applyFill="1" applyAlignment="1">
      <alignment vertical="center"/>
    </xf>
    <xf numFmtId="0" fontId="29" fillId="27" borderId="0" xfId="0" applyFont="1" applyFill="1" applyAlignment="1">
      <alignment horizontal="center" vertical="center" shrinkToFit="1"/>
    </xf>
    <xf numFmtId="0" fontId="63" fillId="27" borderId="0" xfId="0" applyFont="1" applyFill="1" applyAlignment="1">
      <alignment vertical="center"/>
    </xf>
    <xf numFmtId="0" fontId="5" fillId="27" borderId="0" xfId="0" applyNumberFormat="1" applyFont="1" applyFill="1" applyAlignment="1">
      <alignment horizontal="center" vertical="center" shrinkToFit="1"/>
    </xf>
    <xf numFmtId="0" fontId="5" fillId="27" borderId="22" xfId="0" applyFont="1" applyFill="1" applyBorder="1" applyAlignment="1">
      <alignment horizontal="center" vertical="center" wrapText="1" shrinkToFit="1"/>
    </xf>
    <xf numFmtId="0" fontId="5" fillId="27" borderId="25" xfId="0" applyNumberFormat="1" applyFont="1" applyFill="1" applyBorder="1" applyAlignment="1">
      <alignment horizontal="center" vertical="center" shrinkToFit="1"/>
    </xf>
    <xf numFmtId="0" fontId="5" fillId="27" borderId="29" xfId="0" applyNumberFormat="1" applyFont="1" applyFill="1" applyBorder="1" applyAlignment="1">
      <alignment horizontal="center" vertical="center" shrinkToFit="1"/>
    </xf>
    <xf numFmtId="0" fontId="2" fillId="27" borderId="26" xfId="0" applyFont="1" applyFill="1" applyBorder="1" applyAlignment="1">
      <alignment vertical="center"/>
    </xf>
    <xf numFmtId="0" fontId="0" fillId="0" borderId="0" xfId="0" applyFont="1" applyAlignment="1">
      <alignment/>
    </xf>
    <xf numFmtId="181" fontId="24" fillId="27" borderId="27" xfId="0" applyNumberFormat="1" applyFont="1" applyFill="1" applyBorder="1" applyAlignment="1">
      <alignment horizontal="center" vertical="center" shrinkToFit="1"/>
    </xf>
    <xf numFmtId="181" fontId="28" fillId="27" borderId="30" xfId="0" applyNumberFormat="1" applyFont="1" applyFill="1" applyBorder="1" applyAlignment="1">
      <alignment horizontal="center" vertical="center" shrinkToFit="1"/>
    </xf>
    <xf numFmtId="0" fontId="11" fillId="27" borderId="22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178" fontId="60" fillId="27" borderId="0" xfId="0" applyNumberFormat="1" applyFont="1" applyFill="1" applyAlignment="1">
      <alignment/>
    </xf>
    <xf numFmtId="0" fontId="60" fillId="27" borderId="22" xfId="0" applyFont="1" applyFill="1" applyBorder="1" applyAlignment="1">
      <alignment horizontal="center" vertical="center" shrinkToFit="1"/>
    </xf>
    <xf numFmtId="0" fontId="11" fillId="27" borderId="0" xfId="0" applyFont="1" applyFill="1" applyAlignment="1">
      <alignment/>
    </xf>
    <xf numFmtId="0" fontId="11" fillId="27" borderId="25" xfId="0" applyFont="1" applyFill="1" applyBorder="1" applyAlignment="1">
      <alignment/>
    </xf>
    <xf numFmtId="0" fontId="11" fillId="27" borderId="30" xfId="0" applyFont="1" applyFill="1" applyBorder="1" applyAlignment="1">
      <alignment horizontal="center" vertical="center" shrinkToFit="1"/>
    </xf>
    <xf numFmtId="178" fontId="11" fillId="27" borderId="4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shrinkToFit="1"/>
    </xf>
    <xf numFmtId="0" fontId="11" fillId="0" borderId="19" xfId="0" applyFont="1" applyBorder="1" applyAlignment="1">
      <alignment horizontal="center" vertical="center" shrinkToFit="1"/>
    </xf>
    <xf numFmtId="49" fontId="3" fillId="27" borderId="25" xfId="65" applyNumberFormat="1" applyFont="1" applyFill="1" applyBorder="1" applyAlignment="1">
      <alignment horizontal="center" vertical="center" shrinkToFit="1"/>
    </xf>
    <xf numFmtId="0" fontId="5" fillId="27" borderId="41" xfId="84" applyFont="1" applyFill="1" applyBorder="1" applyAlignment="1">
      <alignment horizontal="center" vertical="center"/>
      <protection/>
    </xf>
    <xf numFmtId="0" fontId="28" fillId="27" borderId="25" xfId="84" applyFont="1" applyFill="1" applyBorder="1" applyAlignment="1">
      <alignment horizontal="left"/>
      <protection/>
    </xf>
    <xf numFmtId="182" fontId="29" fillId="27" borderId="22" xfId="0" applyNumberFormat="1" applyFont="1" applyFill="1" applyBorder="1" applyAlignment="1">
      <alignment horizontal="center" vertical="center" shrinkToFit="1"/>
    </xf>
    <xf numFmtId="181" fontId="29" fillId="27" borderId="0" xfId="0" applyNumberFormat="1" applyFont="1" applyFill="1" applyBorder="1" applyAlignment="1">
      <alignment horizontal="center" vertical="center" shrinkToFit="1"/>
    </xf>
    <xf numFmtId="181" fontId="29" fillId="27" borderId="27" xfId="0" applyNumberFormat="1" applyFont="1" applyFill="1" applyBorder="1" applyAlignment="1">
      <alignment horizontal="center" vertical="center" shrinkToFit="1"/>
    </xf>
    <xf numFmtId="182" fontId="5" fillId="27" borderId="22" xfId="0" applyNumberFormat="1" applyFont="1" applyFill="1" applyBorder="1" applyAlignment="1">
      <alignment horizontal="center" vertical="center" shrinkToFit="1"/>
    </xf>
    <xf numFmtId="181" fontId="5" fillId="27" borderId="0" xfId="0" applyNumberFormat="1" applyFont="1" applyFill="1" applyBorder="1" applyAlignment="1">
      <alignment horizontal="center" vertical="center" shrinkToFit="1"/>
    </xf>
    <xf numFmtId="0" fontId="5" fillId="27" borderId="26" xfId="84" applyFont="1" applyFill="1" applyBorder="1" applyAlignment="1">
      <alignment horizontal="center" vertical="center"/>
      <protection/>
    </xf>
    <xf numFmtId="0" fontId="5" fillId="27" borderId="34" xfId="84" applyFont="1" applyFill="1" applyBorder="1" applyAlignment="1">
      <alignment horizontal="center" vertical="center"/>
      <protection/>
    </xf>
    <xf numFmtId="0" fontId="52" fillId="27" borderId="0" xfId="84" applyFont="1" applyFill="1" applyAlignment="1">
      <alignment horizontal="center" vertical="center"/>
      <protection/>
    </xf>
    <xf numFmtId="0" fontId="5" fillId="27" borderId="12" xfId="84" applyFont="1" applyFill="1" applyBorder="1" applyAlignment="1">
      <alignment horizontal="center" vertical="center"/>
      <protection/>
    </xf>
    <xf numFmtId="195" fontId="5" fillId="27" borderId="22" xfId="0" applyNumberFormat="1" applyFont="1" applyFill="1" applyBorder="1" applyAlignment="1">
      <alignment horizontal="center" vertical="center" shrinkToFit="1"/>
    </xf>
    <xf numFmtId="0" fontId="5" fillId="27" borderId="0" xfId="0" applyNumberFormat="1" applyFont="1" applyFill="1" applyBorder="1" applyAlignment="1">
      <alignment horizontal="center" vertical="center" shrinkToFit="1"/>
    </xf>
    <xf numFmtId="198" fontId="5" fillId="27" borderId="30" xfId="0" applyNumberFormat="1" applyFont="1" applyFill="1" applyBorder="1" applyAlignment="1">
      <alignment horizontal="center" vertical="center" shrinkToFit="1"/>
    </xf>
    <xf numFmtId="178" fontId="5" fillId="27" borderId="25" xfId="0" applyNumberFormat="1" applyFont="1" applyFill="1" applyBorder="1" applyAlignment="1">
      <alignment horizontal="center" vertical="center" shrinkToFit="1"/>
    </xf>
    <xf numFmtId="0" fontId="7" fillId="27" borderId="0" xfId="85" applyFont="1" applyFill="1" applyAlignment="1">
      <alignment horizontal="left"/>
      <protection/>
    </xf>
    <xf numFmtId="0" fontId="7" fillId="27" borderId="0" xfId="85" applyFont="1" applyFill="1" applyAlignment="1">
      <alignment/>
      <protection/>
    </xf>
    <xf numFmtId="0" fontId="5" fillId="27" borderId="0" xfId="0" applyFont="1" applyFill="1" applyBorder="1" applyAlignment="1">
      <alignment horizontal="left" vertical="center"/>
    </xf>
    <xf numFmtId="180" fontId="2" fillId="27" borderId="26" xfId="0" applyNumberFormat="1" applyFont="1" applyFill="1" applyBorder="1" applyAlignment="1">
      <alignment vertical="center"/>
    </xf>
    <xf numFmtId="0" fontId="2" fillId="27" borderId="0" xfId="0" applyFont="1" applyFill="1" applyBorder="1" applyAlignment="1">
      <alignment horizontal="left" vertical="center"/>
    </xf>
    <xf numFmtId="0" fontId="2" fillId="27" borderId="0" xfId="0" applyFont="1" applyFill="1" applyAlignment="1">
      <alignment vertical="center" shrinkToFit="1"/>
    </xf>
    <xf numFmtId="0" fontId="2" fillId="27" borderId="0" xfId="85" applyFont="1" applyFill="1" applyAlignment="1">
      <alignment horizontal="left"/>
      <protection/>
    </xf>
    <xf numFmtId="0" fontId="2" fillId="27" borderId="0" xfId="85" applyFont="1" applyFill="1" applyAlignment="1">
      <alignment/>
      <protection/>
    </xf>
    <xf numFmtId="0" fontId="6" fillId="27" borderId="0" xfId="0" applyFont="1" applyFill="1" applyAlignment="1">
      <alignment horizontal="center" vertical="center"/>
    </xf>
    <xf numFmtId="180" fontId="3" fillId="27" borderId="22" xfId="0" applyNumberFormat="1" applyFont="1" applyFill="1" applyBorder="1" applyAlignment="1">
      <alignment horizontal="center" vertical="center" shrinkToFit="1"/>
    </xf>
    <xf numFmtId="180" fontId="3" fillId="27" borderId="0" xfId="0" applyNumberFormat="1" applyFont="1" applyFill="1" applyBorder="1" applyAlignment="1">
      <alignment horizontal="center" vertical="center" shrinkToFit="1"/>
    </xf>
    <xf numFmtId="180" fontId="65" fillId="27" borderId="22" xfId="0" applyNumberFormat="1" applyFont="1" applyFill="1" applyBorder="1" applyAlignment="1">
      <alignment horizontal="center" vertical="center" shrinkToFit="1"/>
    </xf>
    <xf numFmtId="180" fontId="65" fillId="27" borderId="0" xfId="0" applyNumberFormat="1" applyFont="1" applyFill="1" applyBorder="1" applyAlignment="1">
      <alignment horizontal="center" vertical="center" shrinkToFit="1"/>
    </xf>
    <xf numFmtId="180" fontId="65" fillId="27" borderId="27" xfId="0" applyNumberFormat="1" applyFont="1" applyFill="1" applyBorder="1" applyAlignment="1">
      <alignment horizontal="center" vertical="center" shrinkToFit="1"/>
    </xf>
    <xf numFmtId="180" fontId="30" fillId="27" borderId="22" xfId="0" applyNumberFormat="1" applyFont="1" applyFill="1" applyBorder="1" applyAlignment="1">
      <alignment horizontal="center" vertical="center" shrinkToFit="1"/>
    </xf>
    <xf numFmtId="180" fontId="30" fillId="27" borderId="0" xfId="0" applyNumberFormat="1" applyFont="1" applyFill="1" applyBorder="1" applyAlignment="1">
      <alignment horizontal="center" vertical="center" shrinkToFit="1"/>
    </xf>
    <xf numFmtId="180" fontId="30" fillId="27" borderId="27" xfId="0" applyNumberFormat="1" applyFont="1" applyFill="1" applyBorder="1" applyAlignment="1">
      <alignment horizontal="center" vertical="center" shrinkToFit="1"/>
    </xf>
    <xf numFmtId="41" fontId="3" fillId="27" borderId="22" xfId="65" applyFont="1" applyFill="1" applyBorder="1" applyAlignment="1">
      <alignment horizontal="center" vertical="center" shrinkToFit="1"/>
    </xf>
    <xf numFmtId="41" fontId="3" fillId="27" borderId="0" xfId="65" applyFont="1" applyFill="1" applyAlignment="1">
      <alignment horizontal="right" vertical="center"/>
    </xf>
    <xf numFmtId="41" fontId="3" fillId="27" borderId="29" xfId="65" applyFont="1" applyFill="1" applyBorder="1" applyAlignment="1">
      <alignment horizontal="center" vertical="center" shrinkToFit="1"/>
    </xf>
    <xf numFmtId="180" fontId="30" fillId="27" borderId="30" xfId="0" applyNumberFormat="1" applyFont="1" applyFill="1" applyBorder="1" applyAlignment="1">
      <alignment horizontal="center" vertical="center" shrinkToFit="1"/>
    </xf>
    <xf numFmtId="180" fontId="30" fillId="27" borderId="25" xfId="0" applyNumberFormat="1" applyFont="1" applyFill="1" applyBorder="1" applyAlignment="1">
      <alignment horizontal="center" vertical="center" shrinkToFit="1"/>
    </xf>
    <xf numFmtId="180" fontId="30" fillId="27" borderId="29" xfId="0" applyNumberFormat="1" applyFont="1" applyFill="1" applyBorder="1" applyAlignment="1">
      <alignment horizontal="center" vertical="center" shrinkToFit="1"/>
    </xf>
    <xf numFmtId="41" fontId="3" fillId="27" borderId="30" xfId="65" applyFont="1" applyFill="1" applyBorder="1" applyAlignment="1">
      <alignment horizontal="center" vertical="center" shrinkToFit="1"/>
    </xf>
    <xf numFmtId="41" fontId="65" fillId="27" borderId="27" xfId="65" applyFont="1" applyFill="1" applyBorder="1" applyAlignment="1">
      <alignment horizontal="center" vertical="center" shrinkToFit="1"/>
    </xf>
    <xf numFmtId="0" fontId="65" fillId="27" borderId="22" xfId="0" applyFont="1" applyFill="1" applyBorder="1" applyAlignment="1">
      <alignment horizontal="center" vertical="center" shrinkToFit="1"/>
    </xf>
    <xf numFmtId="49" fontId="65" fillId="27" borderId="0" xfId="65" applyNumberFormat="1" applyFont="1" applyFill="1" applyBorder="1" applyAlignment="1">
      <alignment horizontal="center" vertical="center" shrinkToFit="1"/>
    </xf>
    <xf numFmtId="41" fontId="3" fillId="27" borderId="22" xfId="65" applyFont="1" applyFill="1" applyBorder="1" applyAlignment="1">
      <alignment vertical="center" shrinkToFit="1"/>
    </xf>
    <xf numFmtId="41" fontId="3" fillId="27" borderId="0" xfId="65" applyFont="1" applyFill="1" applyBorder="1" applyAlignment="1">
      <alignment vertical="center" shrinkToFit="1"/>
    </xf>
    <xf numFmtId="41" fontId="3" fillId="27" borderId="0" xfId="65" applyFont="1" applyFill="1" applyBorder="1" applyAlignment="1">
      <alignment horizontal="center" vertical="center" shrinkToFit="1"/>
    </xf>
    <xf numFmtId="41" fontId="3" fillId="27" borderId="0" xfId="65" applyFont="1" applyFill="1" applyBorder="1" applyAlignment="1">
      <alignment horizontal="right" vertical="center" shrinkToFit="1"/>
    </xf>
    <xf numFmtId="41" fontId="30" fillId="27" borderId="22" xfId="65" applyFont="1" applyFill="1" applyBorder="1" applyAlignment="1">
      <alignment vertical="center" shrinkToFit="1"/>
    </xf>
    <xf numFmtId="41" fontId="30" fillId="27" borderId="0" xfId="65" applyFont="1" applyFill="1" applyBorder="1" applyAlignment="1">
      <alignment vertical="center" shrinkToFit="1"/>
    </xf>
    <xf numFmtId="41" fontId="66" fillId="27" borderId="22" xfId="65" applyFont="1" applyFill="1" applyBorder="1" applyAlignment="1">
      <alignment vertical="center" shrinkToFit="1"/>
    </xf>
    <xf numFmtId="41" fontId="66" fillId="27" borderId="0" xfId="65" applyFont="1" applyFill="1" applyBorder="1" applyAlignment="1">
      <alignment vertical="center" shrinkToFit="1"/>
    </xf>
    <xf numFmtId="41" fontId="65" fillId="27" borderId="0" xfId="65" applyFont="1" applyFill="1" applyBorder="1" applyAlignment="1">
      <alignment horizontal="center" vertical="center" shrinkToFit="1"/>
    </xf>
    <xf numFmtId="0" fontId="3" fillId="27" borderId="27" xfId="0" applyFont="1" applyFill="1" applyBorder="1" applyAlignment="1">
      <alignment horizontal="right" vertical="center" indent="1"/>
    </xf>
    <xf numFmtId="180" fontId="3" fillId="27" borderId="0" xfId="0" applyNumberFormat="1" applyFont="1" applyFill="1" applyBorder="1" applyAlignment="1">
      <alignment horizontal="right" vertical="center" wrapText="1"/>
    </xf>
    <xf numFmtId="41" fontId="30" fillId="27" borderId="0" xfId="65" applyFont="1" applyFill="1" applyBorder="1" applyAlignment="1">
      <alignment vertical="center" wrapText="1"/>
    </xf>
    <xf numFmtId="41" fontId="3" fillId="27" borderId="0" xfId="65" applyFont="1" applyFill="1" applyAlignment="1">
      <alignment vertical="center"/>
    </xf>
    <xf numFmtId="41" fontId="3" fillId="27" borderId="0" xfId="65" applyFont="1" applyFill="1" applyBorder="1" applyAlignment="1">
      <alignment vertical="center"/>
    </xf>
    <xf numFmtId="41" fontId="3" fillId="27" borderId="0" xfId="65" applyFont="1" applyFill="1" applyBorder="1" applyAlignment="1">
      <alignment/>
    </xf>
    <xf numFmtId="0" fontId="3" fillId="27" borderId="29" xfId="0" applyFont="1" applyFill="1" applyBorder="1" applyAlignment="1">
      <alignment horizontal="center" vertical="center"/>
    </xf>
    <xf numFmtId="180" fontId="3" fillId="27" borderId="25" xfId="0" applyNumberFormat="1" applyFont="1" applyFill="1" applyBorder="1" applyAlignment="1">
      <alignment horizontal="right" vertical="center" wrapText="1"/>
    </xf>
    <xf numFmtId="41" fontId="30" fillId="27" borderId="25" xfId="65" applyFont="1" applyFill="1" applyBorder="1" applyAlignment="1">
      <alignment vertical="center" wrapText="1"/>
    </xf>
    <xf numFmtId="41" fontId="3" fillId="27" borderId="25" xfId="65" applyFont="1" applyFill="1" applyBorder="1" applyAlignment="1">
      <alignment horizontal="center" vertical="center" shrinkToFit="1"/>
    </xf>
    <xf numFmtId="41" fontId="3" fillId="27" borderId="25" xfId="65" applyFont="1" applyFill="1" applyBorder="1" applyAlignment="1">
      <alignment vertical="center"/>
    </xf>
    <xf numFmtId="41" fontId="3" fillId="27" borderId="0" xfId="65" applyFont="1" applyFill="1" applyBorder="1" applyAlignment="1">
      <alignment horizontal="right" vertical="center"/>
    </xf>
    <xf numFmtId="0" fontId="11" fillId="27" borderId="0" xfId="0" applyFont="1" applyFill="1" applyAlignment="1">
      <alignment vertical="center"/>
    </xf>
    <xf numFmtId="0" fontId="11" fillId="27" borderId="0" xfId="0" applyFont="1" applyFill="1" applyBorder="1" applyAlignment="1">
      <alignment horizontal="left" vertical="center"/>
    </xf>
    <xf numFmtId="0" fontId="11" fillId="27" borderId="0" xfId="0" applyFont="1" applyFill="1" applyBorder="1" applyAlignment="1">
      <alignment vertical="center"/>
    </xf>
    <xf numFmtId="0" fontId="11" fillId="27" borderId="0" xfId="0" applyFont="1" applyFill="1" applyAlignment="1">
      <alignment horizontal="left" vertical="center"/>
    </xf>
    <xf numFmtId="0" fontId="5" fillId="27" borderId="20" xfId="0" applyFont="1" applyFill="1" applyBorder="1" applyAlignment="1">
      <alignment horizontal="center" vertical="center" shrinkToFit="1"/>
    </xf>
    <xf numFmtId="0" fontId="54" fillId="27" borderId="0" xfId="84" applyFont="1" applyFill="1" applyAlignment="1">
      <alignment horizontal="center"/>
      <protection/>
    </xf>
    <xf numFmtId="0" fontId="5" fillId="27" borderId="0" xfId="84" applyFill="1">
      <alignment vertical="center"/>
      <protection/>
    </xf>
    <xf numFmtId="0" fontId="5" fillId="27" borderId="0" xfId="84" applyFont="1" applyFill="1">
      <alignment vertical="center"/>
      <protection/>
    </xf>
    <xf numFmtId="0" fontId="5" fillId="27" borderId="0" xfId="84" applyFont="1" applyFill="1" applyBorder="1" applyAlignment="1" quotePrefix="1">
      <alignment horizontal="right"/>
      <protection/>
    </xf>
    <xf numFmtId="0" fontId="7" fillId="27" borderId="20" xfId="84" applyFont="1" applyFill="1" applyBorder="1" applyAlignment="1">
      <alignment horizontal="center" vertical="center"/>
      <protection/>
    </xf>
    <xf numFmtId="0" fontId="7" fillId="27" borderId="20" xfId="84" applyFont="1" applyFill="1" applyBorder="1" applyAlignment="1">
      <alignment horizontal="center" vertical="center" wrapText="1"/>
      <protection/>
    </xf>
    <xf numFmtId="0" fontId="5" fillId="27" borderId="35" xfId="84" applyFont="1" applyFill="1" applyBorder="1" applyAlignment="1">
      <alignment horizontal="center" vertical="center"/>
      <protection/>
    </xf>
    <xf numFmtId="0" fontId="3" fillId="27" borderId="0" xfId="84" applyFont="1" applyFill="1" applyAlignment="1">
      <alignment vertical="center"/>
      <protection/>
    </xf>
    <xf numFmtId="0" fontId="5" fillId="27" borderId="0" xfId="84" applyFill="1" applyAlignment="1">
      <alignment vertical="center"/>
      <protection/>
    </xf>
    <xf numFmtId="0" fontId="7" fillId="27" borderId="27" xfId="84" applyFont="1" applyFill="1" applyBorder="1" applyAlignment="1">
      <alignment horizontal="center" vertical="center"/>
      <protection/>
    </xf>
    <xf numFmtId="0" fontId="7" fillId="27" borderId="15" xfId="84" applyFont="1" applyFill="1" applyBorder="1" applyAlignment="1">
      <alignment horizontal="center" vertical="center"/>
      <protection/>
    </xf>
    <xf numFmtId="0" fontId="5" fillId="27" borderId="22" xfId="84" applyFont="1" applyFill="1" applyBorder="1" applyAlignment="1">
      <alignment horizontal="center" vertical="center"/>
      <protection/>
    </xf>
    <xf numFmtId="0" fontId="5" fillId="27" borderId="15" xfId="84" applyFont="1" applyFill="1" applyBorder="1" applyAlignment="1">
      <alignment horizontal="center" vertical="center"/>
      <protection/>
    </xf>
    <xf numFmtId="0" fontId="5" fillId="27" borderId="20" xfId="84" applyFont="1" applyFill="1" applyBorder="1" applyAlignment="1">
      <alignment horizontal="center" vertical="center"/>
      <protection/>
    </xf>
    <xf numFmtId="0" fontId="7" fillId="27" borderId="15" xfId="84" applyFont="1" applyFill="1" applyBorder="1" applyAlignment="1">
      <alignment horizontal="center" vertical="center" wrapText="1"/>
      <protection/>
    </xf>
    <xf numFmtId="0" fontId="5" fillId="27" borderId="19" xfId="84" applyFont="1" applyFill="1" applyBorder="1" applyAlignment="1">
      <alignment horizontal="center" vertical="center"/>
      <protection/>
    </xf>
    <xf numFmtId="0" fontId="5" fillId="27" borderId="30" xfId="84" applyFont="1" applyFill="1" applyBorder="1" applyAlignment="1">
      <alignment horizontal="center" vertical="center"/>
      <protection/>
    </xf>
    <xf numFmtId="0" fontId="28" fillId="0" borderId="27" xfId="84" applyFont="1" applyFill="1" applyBorder="1" applyAlignment="1">
      <alignment horizontal="center" vertical="center"/>
      <protection/>
    </xf>
    <xf numFmtId="0" fontId="28" fillId="0" borderId="0" xfId="84" applyFont="1" applyFill="1" applyBorder="1" applyAlignment="1">
      <alignment horizontal="center" vertical="center"/>
      <protection/>
    </xf>
    <xf numFmtId="41" fontId="28" fillId="0" borderId="0" xfId="64" applyFont="1" applyFill="1" applyBorder="1" applyAlignment="1">
      <alignment horizontal="center" vertical="center"/>
    </xf>
    <xf numFmtId="183" fontId="28" fillId="0" borderId="0" xfId="64" applyNumberFormat="1" applyFont="1" applyFill="1" applyBorder="1" applyAlignment="1">
      <alignment horizontal="center" vertical="center"/>
    </xf>
    <xf numFmtId="41" fontId="28" fillId="0" borderId="0" xfId="84" applyNumberFormat="1" applyFont="1" applyFill="1" applyBorder="1" applyAlignment="1">
      <alignment horizontal="center" vertical="center"/>
      <protection/>
    </xf>
    <xf numFmtId="41" fontId="5" fillId="0" borderId="0" xfId="84" applyNumberFormat="1" applyFont="1" applyFill="1" applyBorder="1" applyAlignment="1">
      <alignment horizontal="center" vertical="center"/>
      <protection/>
    </xf>
    <xf numFmtId="0" fontId="28" fillId="0" borderId="0" xfId="84" applyNumberFormat="1" applyFont="1" applyFill="1" applyBorder="1" applyAlignment="1">
      <alignment horizontal="right" vertical="center"/>
      <protection/>
    </xf>
    <xf numFmtId="0" fontId="7" fillId="27" borderId="42" xfId="84" applyFont="1" applyFill="1" applyBorder="1" applyAlignment="1">
      <alignment horizontal="center" vertical="center" wrapText="1"/>
      <protection/>
    </xf>
    <xf numFmtId="0" fontId="7" fillId="27" borderId="41" xfId="84" applyFont="1" applyFill="1" applyBorder="1" applyAlignment="1">
      <alignment horizontal="center" vertical="center" wrapText="1"/>
      <protection/>
    </xf>
    <xf numFmtId="0" fontId="7" fillId="27" borderId="35" xfId="84" applyFont="1" applyFill="1" applyBorder="1" applyAlignment="1">
      <alignment horizontal="center" vertical="center" wrapText="1"/>
      <protection/>
    </xf>
    <xf numFmtId="0" fontId="28" fillId="0" borderId="22" xfId="84" applyFont="1" applyFill="1" applyBorder="1" applyAlignment="1">
      <alignment horizontal="center" vertical="center"/>
      <protection/>
    </xf>
    <xf numFmtId="0" fontId="30" fillId="0" borderId="0" xfId="84" applyFont="1" applyFill="1" applyAlignment="1">
      <alignment vertical="center"/>
      <protection/>
    </xf>
    <xf numFmtId="0" fontId="28" fillId="0" borderId="0" xfId="84" applyFont="1" applyFill="1" applyAlignment="1">
      <alignment vertical="center"/>
      <protection/>
    </xf>
    <xf numFmtId="0" fontId="5" fillId="0" borderId="0" xfId="84" applyFont="1" applyFill="1" applyBorder="1" applyAlignment="1">
      <alignment horizontal="center" vertical="center"/>
      <protection/>
    </xf>
    <xf numFmtId="0" fontId="6" fillId="27" borderId="0" xfId="84" applyFont="1" applyFill="1" applyBorder="1" applyAlignment="1">
      <alignment horizontal="center" vertical="center"/>
      <protection/>
    </xf>
    <xf numFmtId="0" fontId="5" fillId="27" borderId="0" xfId="84" applyFont="1" applyFill="1" applyBorder="1" applyAlignment="1">
      <alignment horizontal="center" vertical="center"/>
      <protection/>
    </xf>
    <xf numFmtId="41" fontId="5" fillId="27" borderId="0" xfId="84" applyNumberFormat="1" applyFont="1" applyFill="1" applyBorder="1" applyAlignment="1">
      <alignment horizontal="center" vertical="center"/>
      <protection/>
    </xf>
    <xf numFmtId="0" fontId="5" fillId="27" borderId="0" xfId="84" applyNumberFormat="1" applyFont="1" applyFill="1" applyBorder="1" applyAlignment="1">
      <alignment horizontal="center" vertical="center"/>
      <protection/>
    </xf>
    <xf numFmtId="194" fontId="5" fillId="27" borderId="0" xfId="84" applyNumberFormat="1" applyFont="1" applyFill="1" applyBorder="1" applyAlignment="1">
      <alignment vertical="center"/>
      <protection/>
    </xf>
    <xf numFmtId="0" fontId="7" fillId="27" borderId="26" xfId="84" applyFont="1" applyFill="1" applyBorder="1" applyAlignment="1">
      <alignment horizontal="center" vertical="center" wrapText="1"/>
      <protection/>
    </xf>
    <xf numFmtId="0" fontId="8" fillId="27" borderId="0" xfId="84" applyFont="1" applyFill="1" applyBorder="1" applyAlignment="1">
      <alignment horizontal="center" vertical="center"/>
      <protection/>
    </xf>
    <xf numFmtId="0" fontId="5" fillId="27" borderId="27" xfId="84" applyFont="1" applyFill="1" applyBorder="1" applyAlignment="1">
      <alignment horizontal="center" vertical="center"/>
      <protection/>
    </xf>
    <xf numFmtId="0" fontId="8" fillId="27" borderId="19" xfId="84" applyFont="1" applyFill="1" applyBorder="1" applyAlignment="1">
      <alignment horizontal="center" vertical="center"/>
      <protection/>
    </xf>
    <xf numFmtId="0" fontId="5" fillId="27" borderId="29" xfId="84" applyFont="1" applyFill="1" applyBorder="1" applyAlignment="1">
      <alignment horizontal="center" vertical="center"/>
      <protection/>
    </xf>
    <xf numFmtId="0" fontId="8" fillId="27" borderId="25" xfId="84" applyFont="1" applyFill="1" applyBorder="1" applyAlignment="1">
      <alignment horizontal="center" vertical="center"/>
      <protection/>
    </xf>
    <xf numFmtId="41" fontId="28" fillId="0" borderId="0" xfId="64" applyFont="1" applyFill="1" applyBorder="1" applyAlignment="1">
      <alignment vertical="center"/>
    </xf>
    <xf numFmtId="183" fontId="28" fillId="0" borderId="0" xfId="64" applyNumberFormat="1" applyFont="1" applyFill="1" applyBorder="1" applyAlignment="1">
      <alignment vertical="center"/>
    </xf>
    <xf numFmtId="194" fontId="28" fillId="0" borderId="0" xfId="84" applyNumberFormat="1" applyFont="1" applyFill="1" applyBorder="1" applyAlignment="1">
      <alignment horizontal="right" vertical="center"/>
      <protection/>
    </xf>
    <xf numFmtId="0" fontId="30" fillId="27" borderId="0" xfId="84" applyFont="1" applyFill="1" applyAlignment="1">
      <alignment vertical="center"/>
      <protection/>
    </xf>
    <xf numFmtId="0" fontId="28" fillId="27" borderId="0" xfId="84" applyFont="1" applyFill="1" applyAlignment="1">
      <alignment vertical="center"/>
      <protection/>
    </xf>
    <xf numFmtId="0" fontId="3" fillId="27" borderId="0" xfId="84" applyFont="1" applyFill="1">
      <alignment vertical="center"/>
      <protection/>
    </xf>
    <xf numFmtId="0" fontId="29" fillId="0" borderId="29" xfId="84" applyFont="1" applyFill="1" applyBorder="1" applyAlignment="1">
      <alignment horizontal="center" vertical="center"/>
      <protection/>
    </xf>
    <xf numFmtId="0" fontId="29" fillId="0" borderId="30" xfId="84" applyFont="1" applyFill="1" applyBorder="1" applyAlignment="1">
      <alignment horizontal="center" vertical="center"/>
      <protection/>
    </xf>
    <xf numFmtId="0" fontId="65" fillId="0" borderId="0" xfId="84" applyFont="1" applyFill="1" applyBorder="1" applyAlignment="1">
      <alignment vertical="center"/>
      <protection/>
    </xf>
    <xf numFmtId="0" fontId="29" fillId="0" borderId="0" xfId="84" applyFont="1" applyFill="1" applyBorder="1" applyAlignment="1">
      <alignment vertical="center"/>
      <protection/>
    </xf>
    <xf numFmtId="0" fontId="65" fillId="27" borderId="0" xfId="84" applyFont="1" applyFill="1" applyBorder="1" applyAlignment="1">
      <alignment vertical="center"/>
      <protection/>
    </xf>
    <xf numFmtId="0" fontId="29" fillId="27" borderId="0" xfId="84" applyFont="1" applyFill="1" applyBorder="1" applyAlignment="1">
      <alignment vertical="center"/>
      <protection/>
    </xf>
    <xf numFmtId="0" fontId="5" fillId="27" borderId="30" xfId="84" applyFont="1" applyFill="1" applyBorder="1" applyAlignment="1">
      <alignment horizontal="center" vertical="center"/>
      <protection/>
    </xf>
    <xf numFmtId="0" fontId="29" fillId="0" borderId="25" xfId="84" applyFont="1" applyFill="1" applyBorder="1" applyAlignment="1">
      <alignment horizontal="center" vertical="center"/>
      <protection/>
    </xf>
    <xf numFmtId="41" fontId="29" fillId="0" borderId="25" xfId="64" applyFont="1" applyFill="1" applyBorder="1" applyAlignment="1">
      <alignment vertical="center"/>
    </xf>
    <xf numFmtId="183" fontId="29" fillId="0" borderId="25" xfId="64" applyNumberFormat="1" applyFont="1" applyFill="1" applyBorder="1" applyAlignment="1">
      <alignment vertical="center"/>
    </xf>
    <xf numFmtId="41" fontId="29" fillId="0" borderId="25" xfId="84" applyNumberFormat="1" applyFont="1" applyFill="1" applyBorder="1" applyAlignment="1">
      <alignment horizontal="center" vertical="center"/>
      <protection/>
    </xf>
    <xf numFmtId="183" fontId="29" fillId="0" borderId="25" xfId="64" applyNumberFormat="1" applyFont="1" applyFill="1" applyBorder="1" applyAlignment="1">
      <alignment horizontal="right" vertical="center"/>
    </xf>
    <xf numFmtId="0" fontId="5" fillId="27" borderId="0" xfId="84" applyFont="1" applyFill="1" applyBorder="1" applyAlignment="1">
      <alignment vertical="center"/>
      <protection/>
    </xf>
    <xf numFmtId="41" fontId="29" fillId="0" borderId="25" xfId="84" applyNumberFormat="1" applyFont="1" applyFill="1" applyBorder="1" applyAlignment="1">
      <alignment vertical="center"/>
      <protection/>
    </xf>
    <xf numFmtId="194" fontId="29" fillId="0" borderId="25" xfId="84" applyNumberFormat="1" applyFont="1" applyFill="1" applyBorder="1" applyAlignment="1">
      <alignment vertical="center"/>
      <protection/>
    </xf>
    <xf numFmtId="0" fontId="4" fillId="27" borderId="0" xfId="84" applyFont="1" applyFill="1" applyAlignment="1">
      <alignment horizontal="center" vertical="center"/>
      <protection/>
    </xf>
    <xf numFmtId="0" fontId="5" fillId="27" borderId="0" xfId="84" applyFont="1" applyFill="1" applyAlignment="1">
      <alignment vertical="center"/>
      <protection/>
    </xf>
    <xf numFmtId="0" fontId="5" fillId="27" borderId="0" xfId="84" applyFont="1" applyFill="1" applyAlignment="1">
      <alignment vertical="center" shrinkToFit="1"/>
      <protection/>
    </xf>
    <xf numFmtId="0" fontId="2" fillId="27" borderId="15" xfId="84" applyFont="1" applyFill="1" applyBorder="1" applyAlignment="1">
      <alignment horizontal="center" vertical="center" shrinkToFit="1"/>
      <protection/>
    </xf>
    <xf numFmtId="0" fontId="5" fillId="27" borderId="15" xfId="84" applyFont="1" applyFill="1" applyBorder="1" applyAlignment="1">
      <alignment horizontal="center" vertical="top" shrinkToFit="1"/>
      <protection/>
    </xf>
    <xf numFmtId="0" fontId="5" fillId="27" borderId="22" xfId="84" applyFont="1" applyFill="1" applyBorder="1" applyAlignment="1">
      <alignment horizontal="center" vertical="top" shrinkToFit="1"/>
      <protection/>
    </xf>
    <xf numFmtId="0" fontId="5" fillId="27" borderId="0" xfId="84" applyFont="1" applyFill="1" applyBorder="1" applyAlignment="1">
      <alignment horizontal="center" vertical="top" shrinkToFit="1"/>
      <protection/>
    </xf>
    <xf numFmtId="0" fontId="5" fillId="27" borderId="22" xfId="84" applyFont="1" applyFill="1" applyBorder="1" applyAlignment="1">
      <alignment vertical="top"/>
      <protection/>
    </xf>
    <xf numFmtId="0" fontId="5" fillId="27" borderId="27" xfId="84" applyFont="1" applyFill="1" applyBorder="1" applyAlignment="1">
      <alignment vertical="top"/>
      <protection/>
    </xf>
    <xf numFmtId="0" fontId="5" fillId="27" borderId="0" xfId="84" applyFont="1" applyFill="1" applyAlignment="1">
      <alignment vertical="top"/>
      <protection/>
    </xf>
    <xf numFmtId="0" fontId="5" fillId="27" borderId="15" xfId="84" applyFont="1" applyFill="1" applyBorder="1" applyAlignment="1">
      <alignment horizontal="center" shrinkToFit="1"/>
      <protection/>
    </xf>
    <xf numFmtId="0" fontId="5" fillId="27" borderId="22" xfId="84" applyFont="1" applyFill="1" applyBorder="1" applyAlignment="1">
      <alignment horizontal="center" shrinkToFit="1"/>
      <protection/>
    </xf>
    <xf numFmtId="0" fontId="28" fillId="27" borderId="0" xfId="84" applyFont="1" applyFill="1" applyBorder="1" applyAlignment="1">
      <alignment horizontal="center"/>
      <protection/>
    </xf>
    <xf numFmtId="0" fontId="5" fillId="27" borderId="22" xfId="84" applyFont="1" applyFill="1" applyBorder="1" applyAlignment="1">
      <alignment horizontal="center" vertical="center"/>
      <protection/>
    </xf>
    <xf numFmtId="0" fontId="5" fillId="27" borderId="0" xfId="84" applyFont="1" applyFill="1" applyAlignment="1">
      <alignment/>
      <protection/>
    </xf>
    <xf numFmtId="0" fontId="5" fillId="27" borderId="19" xfId="84" applyFont="1" applyFill="1" applyBorder="1" applyAlignment="1">
      <alignment horizontal="center" vertical="center" shrinkToFit="1"/>
      <protection/>
    </xf>
    <xf numFmtId="0" fontId="5" fillId="27" borderId="25" xfId="84" applyFont="1" applyFill="1" applyBorder="1" applyAlignment="1">
      <alignment horizontal="center" vertical="center"/>
      <protection/>
    </xf>
    <xf numFmtId="0" fontId="5" fillId="27" borderId="19" xfId="84" applyFont="1" applyFill="1" applyBorder="1" applyAlignment="1" quotePrefix="1">
      <alignment horizontal="center" vertical="center"/>
      <protection/>
    </xf>
    <xf numFmtId="0" fontId="28" fillId="0" borderId="27" xfId="84" applyFont="1" applyFill="1" applyBorder="1" applyAlignment="1">
      <alignment horizontal="center" vertical="center" shrinkToFit="1"/>
      <protection/>
    </xf>
    <xf numFmtId="180" fontId="28" fillId="0" borderId="22" xfId="84" applyNumberFormat="1" applyFont="1" applyFill="1" applyBorder="1" applyAlignment="1">
      <alignment horizontal="center" vertical="center" shrinkToFit="1"/>
      <protection/>
    </xf>
    <xf numFmtId="180" fontId="28" fillId="0" borderId="0" xfId="84" applyNumberFormat="1" applyFont="1" applyFill="1" applyBorder="1" applyAlignment="1">
      <alignment horizontal="center" vertical="center" shrinkToFit="1"/>
      <protection/>
    </xf>
    <xf numFmtId="197" fontId="28" fillId="0" borderId="0" xfId="84" applyNumberFormat="1" applyFont="1" applyFill="1" applyBorder="1" applyAlignment="1">
      <alignment horizontal="center" vertical="center" shrinkToFit="1"/>
      <protection/>
    </xf>
    <xf numFmtId="181" fontId="28" fillId="0" borderId="27" xfId="84" applyNumberFormat="1" applyFont="1" applyFill="1" applyBorder="1" applyAlignment="1">
      <alignment horizontal="center" vertical="center" shrinkToFit="1"/>
      <protection/>
    </xf>
    <xf numFmtId="0" fontId="28" fillId="0" borderId="22" xfId="84" applyFont="1" applyFill="1" applyBorder="1" applyAlignment="1">
      <alignment horizontal="center" vertical="center" shrinkToFit="1"/>
      <protection/>
    </xf>
    <xf numFmtId="181" fontId="28" fillId="0" borderId="0" xfId="84" applyNumberFormat="1" applyFont="1" applyFill="1" applyBorder="1" applyAlignment="1">
      <alignment horizontal="center" vertical="center" shrinkToFit="1"/>
      <protection/>
    </xf>
    <xf numFmtId="0" fontId="5" fillId="27" borderId="0" xfId="84" applyFont="1" applyFill="1" applyBorder="1" applyAlignment="1">
      <alignment horizontal="left" vertical="center"/>
      <protection/>
    </xf>
    <xf numFmtId="0" fontId="8" fillId="27" borderId="23" xfId="84" applyFont="1" applyFill="1" applyBorder="1" applyAlignment="1">
      <alignment horizontal="center" vertical="center" wrapText="1"/>
      <protection/>
    </xf>
    <xf numFmtId="0" fontId="8" fillId="27" borderId="43" xfId="84" applyFont="1" applyFill="1" applyBorder="1" applyAlignment="1">
      <alignment horizontal="center" vertical="center" wrapText="1"/>
      <protection/>
    </xf>
    <xf numFmtId="0" fontId="28" fillId="27" borderId="44" xfId="84" applyFont="1" applyFill="1" applyBorder="1" applyAlignment="1">
      <alignment horizontal="center" vertical="top" wrapText="1"/>
      <protection/>
    </xf>
    <xf numFmtId="0" fontId="28" fillId="27" borderId="38" xfId="84" applyFont="1" applyFill="1" applyBorder="1" applyAlignment="1">
      <alignment horizontal="center" vertical="top" wrapText="1"/>
      <protection/>
    </xf>
    <xf numFmtId="0" fontId="7" fillId="27" borderId="34" xfId="84" applyFont="1" applyFill="1" applyBorder="1" applyAlignment="1">
      <alignment horizontal="center" vertical="center"/>
      <protection/>
    </xf>
    <xf numFmtId="0" fontId="7" fillId="27" borderId="27" xfId="84" applyFont="1" applyFill="1" applyBorder="1" applyAlignment="1">
      <alignment horizontal="center" vertical="center"/>
      <protection/>
    </xf>
    <xf numFmtId="0" fontId="7" fillId="27" borderId="29" xfId="84" applyFont="1" applyFill="1" applyBorder="1" applyAlignment="1">
      <alignment horizontal="center" vertical="center"/>
      <protection/>
    </xf>
    <xf numFmtId="0" fontId="5" fillId="27" borderId="35" xfId="84" applyFont="1" applyFill="1" applyBorder="1" applyAlignment="1">
      <alignment horizontal="center" vertical="center"/>
      <protection/>
    </xf>
    <xf numFmtId="0" fontId="28" fillId="27" borderId="44" xfId="84" applyFont="1" applyFill="1" applyBorder="1" applyAlignment="1">
      <alignment horizontal="center" wrapText="1"/>
      <protection/>
    </xf>
    <xf numFmtId="0" fontId="28" fillId="27" borderId="38" xfId="84" applyFont="1" applyFill="1" applyBorder="1" applyAlignment="1">
      <alignment horizontal="center" wrapText="1"/>
      <protection/>
    </xf>
    <xf numFmtId="0" fontId="28" fillId="27" borderId="45" xfId="84" applyFont="1" applyFill="1" applyBorder="1" applyAlignment="1">
      <alignment horizontal="center" vertical="center" wrapText="1"/>
      <protection/>
    </xf>
    <xf numFmtId="0" fontId="28" fillId="27" borderId="37" xfId="84" applyFont="1" applyFill="1" applyBorder="1" applyAlignment="1">
      <alignment horizontal="center" vertical="center" wrapText="1"/>
      <protection/>
    </xf>
    <xf numFmtId="181" fontId="28" fillId="0" borderId="22" xfId="84" applyNumberFormat="1" applyFont="1" applyFill="1" applyBorder="1" applyAlignment="1">
      <alignment horizontal="center" vertical="center" shrinkToFit="1"/>
      <protection/>
    </xf>
    <xf numFmtId="181" fontId="28" fillId="0" borderId="0" xfId="84" applyNumberFormat="1" applyFont="1" applyFill="1" applyBorder="1" applyAlignment="1">
      <alignment horizontal="right" vertical="center" indent="2" shrinkToFit="1"/>
      <protection/>
    </xf>
    <xf numFmtId="184" fontId="28" fillId="0" borderId="0" xfId="84" applyNumberFormat="1" applyFont="1" applyFill="1" applyBorder="1" applyAlignment="1">
      <alignment horizontal="center" vertical="center" wrapText="1"/>
      <protection/>
    </xf>
    <xf numFmtId="198" fontId="28" fillId="0" borderId="0" xfId="84" applyNumberFormat="1" applyFont="1" applyFill="1" applyBorder="1" applyAlignment="1">
      <alignment horizontal="center" vertical="center"/>
      <protection/>
    </xf>
    <xf numFmtId="184" fontId="28" fillId="0" borderId="27" xfId="84" applyNumberFormat="1" applyFont="1" applyFill="1" applyBorder="1" applyAlignment="1">
      <alignment horizontal="center" vertical="center" wrapText="1"/>
      <protection/>
    </xf>
    <xf numFmtId="0" fontId="2" fillId="27" borderId="0" xfId="84" applyFont="1" applyFill="1" applyAlignment="1">
      <alignment vertical="center"/>
      <protection/>
    </xf>
    <xf numFmtId="0" fontId="29" fillId="0" borderId="29" xfId="84" applyFont="1" applyFill="1" applyBorder="1" applyAlignment="1">
      <alignment horizontal="center" vertical="center" shrinkToFit="1"/>
      <protection/>
    </xf>
    <xf numFmtId="0" fontId="29" fillId="0" borderId="30" xfId="84" applyFont="1" applyFill="1" applyBorder="1" applyAlignment="1">
      <alignment horizontal="center" vertical="center" shrinkToFit="1"/>
      <protection/>
    </xf>
    <xf numFmtId="0" fontId="26" fillId="27" borderId="0" xfId="83" applyFont="1" applyFill="1" applyBorder="1" applyAlignment="1">
      <alignment horizontal="center" vertical="center"/>
    </xf>
    <xf numFmtId="3" fontId="2" fillId="27" borderId="0" xfId="84" applyNumberFormat="1" applyFont="1" applyFill="1" applyBorder="1">
      <alignment vertical="center"/>
      <protection/>
    </xf>
    <xf numFmtId="0" fontId="11" fillId="27" borderId="0" xfId="84" applyFont="1" applyFill="1" applyAlignment="1">
      <alignment horizontal="right"/>
      <protection/>
    </xf>
    <xf numFmtId="0" fontId="11" fillId="27" borderId="23" xfId="84" applyFont="1" applyFill="1" applyBorder="1" applyAlignment="1">
      <alignment horizontal="center" wrapText="1"/>
      <protection/>
    </xf>
    <xf numFmtId="0" fontId="7" fillId="27" borderId="12" xfId="84" applyFont="1" applyFill="1" applyBorder="1" applyAlignment="1">
      <alignment horizontal="center" vertical="center" wrapText="1"/>
      <protection/>
    </xf>
    <xf numFmtId="0" fontId="11" fillId="27" borderId="44" xfId="84" applyFont="1" applyFill="1" applyBorder="1" applyAlignment="1">
      <alignment horizontal="center" wrapText="1"/>
      <protection/>
    </xf>
    <xf numFmtId="0" fontId="25" fillId="27" borderId="44" xfId="84" applyFont="1" applyFill="1" applyBorder="1" applyAlignment="1">
      <alignment wrapText="1"/>
      <protection/>
    </xf>
    <xf numFmtId="0" fontId="11" fillId="27" borderId="40" xfId="84" applyFont="1" applyFill="1" applyBorder="1" applyAlignment="1">
      <alignment horizontal="center" wrapText="1"/>
      <protection/>
    </xf>
    <xf numFmtId="0" fontId="11" fillId="27" borderId="46" xfId="84" applyFont="1" applyFill="1" applyBorder="1" applyAlignment="1">
      <alignment horizontal="center" wrapText="1"/>
      <protection/>
    </xf>
    <xf numFmtId="0" fontId="25" fillId="27" borderId="44" xfId="84" applyFont="1" applyFill="1" applyBorder="1" applyAlignment="1">
      <alignment horizontal="center" vertical="center" wrapText="1"/>
      <protection/>
    </xf>
    <xf numFmtId="0" fontId="11" fillId="27" borderId="44" xfId="84" applyFont="1" applyFill="1" applyBorder="1" applyAlignment="1">
      <alignment horizontal="center" vertical="center" wrapText="1"/>
      <protection/>
    </xf>
    <xf numFmtId="0" fontId="11" fillId="27" borderId="23" xfId="84" applyFont="1" applyFill="1" applyBorder="1" applyAlignment="1">
      <alignment horizontal="center" vertical="center" wrapText="1"/>
      <protection/>
    </xf>
    <xf numFmtId="0" fontId="11" fillId="27" borderId="24" xfId="84" applyFont="1" applyFill="1" applyBorder="1" applyAlignment="1">
      <alignment horizontal="center" vertical="center" wrapText="1"/>
      <protection/>
    </xf>
    <xf numFmtId="0" fontId="11" fillId="27" borderId="45" xfId="84" applyFont="1" applyFill="1" applyBorder="1" applyAlignment="1">
      <alignment horizontal="center" vertical="center" wrapText="1"/>
      <protection/>
    </xf>
    <xf numFmtId="0" fontId="28" fillId="0" borderId="0" xfId="84" applyNumberFormat="1" applyFont="1" applyFill="1" applyBorder="1" applyAlignment="1">
      <alignment horizontal="center" vertical="center"/>
      <protection/>
    </xf>
    <xf numFmtId="3" fontId="28" fillId="0" borderId="38" xfId="84" applyNumberFormat="1" applyFont="1" applyFill="1" applyBorder="1" applyAlignment="1">
      <alignment vertical="center"/>
      <protection/>
    </xf>
    <xf numFmtId="3" fontId="28" fillId="0" borderId="0" xfId="84" applyNumberFormat="1" applyFont="1" applyFill="1" applyBorder="1" applyAlignment="1">
      <alignment vertical="center"/>
      <protection/>
    </xf>
    <xf numFmtId="3" fontId="28" fillId="0" borderId="0" xfId="84" applyNumberFormat="1" applyFont="1" applyFill="1" applyBorder="1" applyAlignment="1">
      <alignment horizontal="center" vertical="center"/>
      <protection/>
    </xf>
    <xf numFmtId="3" fontId="28" fillId="0" borderId="28" xfId="84" applyNumberFormat="1" applyFont="1" applyFill="1" applyBorder="1" applyAlignment="1">
      <alignment vertical="center"/>
      <protection/>
    </xf>
    <xf numFmtId="0" fontId="28" fillId="27" borderId="0" xfId="83" applyFont="1" applyFill="1" applyBorder="1" applyAlignment="1">
      <alignment horizontal="center" vertical="center"/>
    </xf>
    <xf numFmtId="0" fontId="28" fillId="0" borderId="0" xfId="83" applyFont="1" applyFill="1" applyBorder="1" applyAlignment="1">
      <alignment horizontal="center" vertical="center"/>
    </xf>
    <xf numFmtId="3" fontId="5" fillId="0" borderId="0" xfId="84" applyNumberFormat="1" applyFont="1" applyFill="1" applyBorder="1" applyAlignment="1">
      <alignment horizontal="center" vertical="center"/>
      <protection/>
    </xf>
    <xf numFmtId="3" fontId="2" fillId="27" borderId="0" xfId="84" applyNumberFormat="1" applyFont="1" applyFill="1" applyBorder="1" applyAlignment="1">
      <alignment horizontal="right"/>
      <protection/>
    </xf>
    <xf numFmtId="0" fontId="5" fillId="27" borderId="22" xfId="0" applyFont="1" applyFill="1" applyBorder="1" applyAlignment="1" quotePrefix="1">
      <alignment horizontal="center" vertical="center" shrinkToFit="1"/>
    </xf>
    <xf numFmtId="0" fontId="5" fillId="27" borderId="25" xfId="0" applyFont="1" applyFill="1" applyBorder="1" applyAlignment="1">
      <alignment horizontal="center" vertical="center" shrinkToFit="1"/>
    </xf>
    <xf numFmtId="0" fontId="5" fillId="27" borderId="29" xfId="0" applyFont="1" applyFill="1" applyBorder="1" applyAlignment="1">
      <alignment horizontal="center" vertical="center" shrinkToFit="1"/>
    </xf>
    <xf numFmtId="0" fontId="5" fillId="27" borderId="22" xfId="0" applyFont="1" applyFill="1" applyBorder="1" applyAlignment="1">
      <alignment horizontal="center" vertical="center" shrinkToFit="1"/>
    </xf>
    <xf numFmtId="0" fontId="11" fillId="27" borderId="47" xfId="84" applyFont="1" applyFill="1" applyBorder="1" applyAlignment="1">
      <alignment horizontal="center" wrapText="1"/>
      <protection/>
    </xf>
    <xf numFmtId="179" fontId="28" fillId="0" borderId="38" xfId="84" applyNumberFormat="1" applyFont="1" applyFill="1" applyBorder="1" applyAlignment="1">
      <alignment vertical="center"/>
      <protection/>
    </xf>
    <xf numFmtId="178" fontId="28" fillId="0" borderId="0" xfId="84" applyNumberFormat="1" applyFont="1" applyFill="1" applyBorder="1" applyAlignment="1">
      <alignment vertical="center"/>
      <protection/>
    </xf>
    <xf numFmtId="178" fontId="28" fillId="0" borderId="28" xfId="84" applyNumberFormat="1" applyFont="1" applyFill="1" applyBorder="1" applyAlignment="1">
      <alignment vertical="center"/>
      <protection/>
    </xf>
    <xf numFmtId="0" fontId="28" fillId="0" borderId="38" xfId="84" applyNumberFormat="1" applyFont="1" applyFill="1" applyBorder="1" applyAlignment="1">
      <alignment horizontal="center" vertical="center"/>
      <protection/>
    </xf>
    <xf numFmtId="206" fontId="28" fillId="0" borderId="38" xfId="84" applyNumberFormat="1" applyFont="1" applyFill="1" applyBorder="1" applyAlignment="1">
      <alignment vertical="center"/>
      <protection/>
    </xf>
    <xf numFmtId="180" fontId="28" fillId="0" borderId="0" xfId="84" applyNumberFormat="1" applyFont="1" applyFill="1" applyBorder="1" applyAlignment="1">
      <alignment vertical="center"/>
      <protection/>
    </xf>
    <xf numFmtId="180" fontId="28" fillId="0" borderId="0" xfId="84" applyNumberFormat="1" applyFont="1" applyFill="1" applyBorder="1" applyAlignment="1">
      <alignment horizontal="center" vertical="center"/>
      <protection/>
    </xf>
    <xf numFmtId="180" fontId="28" fillId="0" borderId="0" xfId="64" applyNumberFormat="1" applyFont="1" applyFill="1" applyBorder="1" applyAlignment="1">
      <alignment vertical="center"/>
    </xf>
    <xf numFmtId="180" fontId="28" fillId="0" borderId="28" xfId="64" applyNumberFormat="1" applyFont="1" applyFill="1" applyBorder="1" applyAlignment="1">
      <alignment vertical="center"/>
    </xf>
    <xf numFmtId="3" fontId="25" fillId="27" borderId="0" xfId="84" applyNumberFormat="1" applyFont="1" applyFill="1">
      <alignment vertical="center"/>
      <protection/>
    </xf>
    <xf numFmtId="0" fontId="29" fillId="0" borderId="25" xfId="84" applyNumberFormat="1" applyFont="1" applyFill="1" applyBorder="1" applyAlignment="1">
      <alignment horizontal="center" vertical="center"/>
      <protection/>
    </xf>
    <xf numFmtId="0" fontId="29" fillId="27" borderId="0" xfId="83" applyFont="1" applyFill="1" applyBorder="1" applyAlignment="1">
      <alignment horizontal="center" vertical="center"/>
    </xf>
    <xf numFmtId="0" fontId="29" fillId="0" borderId="0" xfId="83" applyFont="1" applyFill="1" applyBorder="1" applyAlignment="1">
      <alignment horizontal="center" vertical="center"/>
    </xf>
    <xf numFmtId="0" fontId="29" fillId="0" borderId="47" xfId="84" applyNumberFormat="1" applyFont="1" applyFill="1" applyBorder="1" applyAlignment="1">
      <alignment horizontal="center" vertical="center"/>
      <protection/>
    </xf>
    <xf numFmtId="0" fontId="11" fillId="27" borderId="20" xfId="0" applyFont="1" applyFill="1" applyBorder="1" applyAlignment="1">
      <alignment horizontal="center" vertical="center" wrapText="1" shrinkToFit="1"/>
    </xf>
    <xf numFmtId="0" fontId="55" fillId="27" borderId="26" xfId="0" applyFont="1" applyFill="1" applyBorder="1" applyAlignment="1">
      <alignment horizontal="center" vertical="center" shrinkToFit="1"/>
    </xf>
    <xf numFmtId="0" fontId="55" fillId="27" borderId="25" xfId="0" applyFont="1" applyFill="1" applyBorder="1" applyAlignment="1">
      <alignment horizontal="center" vertical="center" shrinkToFit="1"/>
    </xf>
    <xf numFmtId="0" fontId="28" fillId="27" borderId="35" xfId="0" applyFont="1" applyFill="1" applyBorder="1" applyAlignment="1">
      <alignment horizontal="center" vertical="center" shrinkToFit="1"/>
    </xf>
    <xf numFmtId="0" fontId="28" fillId="27" borderId="30" xfId="0" applyFont="1" applyFill="1" applyBorder="1" applyAlignment="1">
      <alignment horizontal="center" vertical="center" shrinkToFit="1"/>
    </xf>
    <xf numFmtId="0" fontId="2" fillId="27" borderId="34" xfId="0" applyFont="1" applyFill="1" applyBorder="1" applyAlignment="1" quotePrefix="1">
      <alignment horizontal="center" vertical="center" shrinkToFit="1"/>
    </xf>
    <xf numFmtId="0" fontId="29" fillId="0" borderId="40" xfId="84" applyNumberFormat="1" applyFont="1" applyFill="1" applyBorder="1" applyAlignment="1">
      <alignment horizontal="center" vertical="center"/>
      <protection/>
    </xf>
    <xf numFmtId="191" fontId="28" fillId="0" borderId="0" xfId="84" applyNumberFormat="1" applyFont="1" applyFill="1" applyBorder="1" applyAlignment="1">
      <alignment horizontal="right" vertical="center"/>
      <protection/>
    </xf>
    <xf numFmtId="0" fontId="52" fillId="27" borderId="0" xfId="0" applyFont="1" applyFill="1" applyAlignment="1">
      <alignment horizontal="center" vertical="center"/>
    </xf>
    <xf numFmtId="0" fontId="2" fillId="27" borderId="35" xfId="0" applyFont="1" applyFill="1" applyBorder="1" applyAlignment="1">
      <alignment horizontal="center" vertical="center" shrinkToFit="1"/>
    </xf>
    <xf numFmtId="0" fontId="5" fillId="27" borderId="34" xfId="0" applyFont="1" applyFill="1" applyBorder="1" applyAlignment="1">
      <alignment horizontal="center" vertical="center" shrinkToFit="1"/>
    </xf>
    <xf numFmtId="0" fontId="2" fillId="27" borderId="35" xfId="0" applyFont="1" applyFill="1" applyBorder="1" applyAlignment="1" quotePrefix="1">
      <alignment horizontal="center" vertical="center" shrinkToFit="1"/>
    </xf>
    <xf numFmtId="0" fontId="5" fillId="27" borderId="26" xfId="0" applyFont="1" applyFill="1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center" vertical="center" shrinkToFit="1"/>
    </xf>
    <xf numFmtId="0" fontId="5" fillId="27" borderId="41" xfId="0" applyFont="1" applyFill="1" applyBorder="1" applyAlignment="1">
      <alignment horizontal="center" vertical="center" shrinkToFit="1"/>
    </xf>
    <xf numFmtId="0" fontId="52" fillId="27" borderId="0" xfId="0" applyNumberFormat="1" applyFont="1" applyFill="1" applyAlignment="1">
      <alignment horizontal="center" vertical="center"/>
    </xf>
    <xf numFmtId="0" fontId="11" fillId="27" borderId="35" xfId="0" applyFont="1" applyFill="1" applyBorder="1" applyAlignment="1" quotePrefix="1">
      <alignment horizontal="center" vertical="center"/>
    </xf>
    <xf numFmtId="0" fontId="28" fillId="27" borderId="34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28" fillId="27" borderId="30" xfId="0" applyFont="1" applyFill="1" applyBorder="1" applyAlignment="1">
      <alignment horizontal="center" vertical="center"/>
    </xf>
    <xf numFmtId="0" fontId="28" fillId="27" borderId="29" xfId="0" applyFont="1" applyFill="1" applyBorder="1" applyAlignment="1">
      <alignment horizontal="center" vertical="center"/>
    </xf>
    <xf numFmtId="0" fontId="11" fillId="27" borderId="48" xfId="0" applyFont="1" applyFill="1" applyBorder="1" applyAlignment="1">
      <alignment horizontal="center" vertical="center" wrapText="1"/>
    </xf>
    <xf numFmtId="0" fontId="11" fillId="27" borderId="46" xfId="0" applyFont="1" applyFill="1" applyBorder="1" applyAlignment="1">
      <alignment horizontal="center" vertical="center" wrapText="1"/>
    </xf>
    <xf numFmtId="0" fontId="11" fillId="27" borderId="43" xfId="0" applyFont="1" applyFill="1" applyBorder="1" applyAlignment="1">
      <alignment horizontal="center" wrapText="1"/>
    </xf>
    <xf numFmtId="0" fontId="11" fillId="27" borderId="48" xfId="0" applyFont="1" applyFill="1" applyBorder="1" applyAlignment="1">
      <alignment horizontal="center" wrapText="1"/>
    </xf>
    <xf numFmtId="0" fontId="52" fillId="27" borderId="0" xfId="0" applyFont="1" applyFill="1" applyBorder="1" applyAlignment="1">
      <alignment horizontal="center" vertical="center"/>
    </xf>
    <xf numFmtId="0" fontId="11" fillId="27" borderId="42" xfId="0" applyFont="1" applyFill="1" applyBorder="1" applyAlignment="1">
      <alignment horizontal="center" vertical="center" wrapText="1" shrinkToFit="1"/>
    </xf>
    <xf numFmtId="0" fontId="28" fillId="27" borderId="12" xfId="0" applyFont="1" applyFill="1" applyBorder="1" applyAlignment="1">
      <alignment horizontal="center" vertical="center" shrinkToFit="1"/>
    </xf>
    <xf numFmtId="0" fontId="28" fillId="27" borderId="41" xfId="0" applyFont="1" applyFill="1" applyBorder="1" applyAlignment="1">
      <alignment horizontal="center" vertical="center" shrinkToFit="1"/>
    </xf>
    <xf numFmtId="0" fontId="28" fillId="27" borderId="20" xfId="0" applyFont="1" applyFill="1" applyBorder="1" applyAlignment="1">
      <alignment horizontal="center" vertical="center" wrapText="1" shrinkToFit="1"/>
    </xf>
    <xf numFmtId="0" fontId="28" fillId="27" borderId="19" xfId="0" applyFont="1" applyFill="1" applyBorder="1" applyAlignment="1">
      <alignment horizontal="center" vertical="center" shrinkToFit="1"/>
    </xf>
    <xf numFmtId="180" fontId="28" fillId="0" borderId="0" xfId="84" applyNumberFormat="1" applyFont="1" applyFill="1" applyBorder="1" applyAlignment="1">
      <alignment horizontal="center" vertical="center" shrinkToFit="1"/>
      <protection/>
    </xf>
    <xf numFmtId="0" fontId="5" fillId="27" borderId="22" xfId="84" applyFont="1" applyFill="1" applyBorder="1" applyAlignment="1">
      <alignment horizontal="center" shrinkToFit="1"/>
      <protection/>
    </xf>
    <xf numFmtId="0" fontId="5" fillId="27" borderId="27" xfId="84" applyFont="1" applyFill="1" applyBorder="1" applyAlignment="1">
      <alignment horizontal="center" shrinkToFit="1"/>
      <protection/>
    </xf>
    <xf numFmtId="180" fontId="28" fillId="0" borderId="26" xfId="84" applyNumberFormat="1" applyFont="1" applyFill="1" applyBorder="1" applyAlignment="1">
      <alignment horizontal="center" vertical="center" shrinkToFit="1"/>
      <protection/>
    </xf>
    <xf numFmtId="0" fontId="8" fillId="27" borderId="49" xfId="84" applyFont="1" applyFill="1" applyBorder="1" applyAlignment="1">
      <alignment horizontal="center" vertical="center" wrapText="1"/>
      <protection/>
    </xf>
    <xf numFmtId="0" fontId="28" fillId="27" borderId="50" xfId="84" applyFont="1" applyFill="1" applyBorder="1" applyAlignment="1">
      <alignment horizontal="center" vertical="center" wrapText="1"/>
      <protection/>
    </xf>
    <xf numFmtId="0" fontId="28" fillId="27" borderId="51" xfId="84" applyFont="1" applyFill="1" applyBorder="1" applyAlignment="1">
      <alignment horizontal="center" vertical="center" wrapText="1"/>
      <protection/>
    </xf>
    <xf numFmtId="197" fontId="28" fillId="0" borderId="26" xfId="84" applyNumberFormat="1" applyFont="1" applyFill="1" applyBorder="1" applyAlignment="1">
      <alignment horizontal="center" vertical="center" shrinkToFit="1"/>
      <protection/>
    </xf>
    <xf numFmtId="197" fontId="28" fillId="0" borderId="0" xfId="84" applyNumberFormat="1" applyFont="1" applyFill="1" applyBorder="1" applyAlignment="1">
      <alignment horizontal="center" vertical="center" shrinkToFit="1"/>
      <protection/>
    </xf>
    <xf numFmtId="0" fontId="4" fillId="27" borderId="0" xfId="84" applyFont="1" applyFill="1" applyAlignment="1" quotePrefix="1">
      <alignment horizontal="center" vertical="center"/>
      <protection/>
    </xf>
    <xf numFmtId="0" fontId="8" fillId="27" borderId="42" xfId="84" applyFont="1" applyFill="1" applyBorder="1" applyAlignment="1">
      <alignment horizontal="center" vertical="center"/>
      <protection/>
    </xf>
    <xf numFmtId="0" fontId="28" fillId="27" borderId="12" xfId="84" applyFont="1" applyFill="1" applyBorder="1" applyAlignment="1">
      <alignment horizontal="center" vertical="center"/>
      <protection/>
    </xf>
    <xf numFmtId="0" fontId="2" fillId="27" borderId="35" xfId="84" applyFont="1" applyFill="1" applyBorder="1" applyAlignment="1" quotePrefix="1">
      <alignment horizontal="center" vertical="center" shrinkToFit="1"/>
      <protection/>
    </xf>
    <xf numFmtId="0" fontId="5" fillId="27" borderId="34" xfId="84" applyFont="1" applyFill="1" applyBorder="1" applyAlignment="1" quotePrefix="1">
      <alignment horizontal="center" vertical="center" shrinkToFit="1"/>
      <protection/>
    </xf>
    <xf numFmtId="0" fontId="5" fillId="27" borderId="30" xfId="84" applyFont="1" applyFill="1" applyBorder="1" applyAlignment="1" quotePrefix="1">
      <alignment horizontal="center" vertical="center" shrinkToFit="1"/>
      <protection/>
    </xf>
    <xf numFmtId="0" fontId="5" fillId="27" borderId="29" xfId="84" applyFont="1" applyFill="1" applyBorder="1" applyAlignment="1" quotePrefix="1">
      <alignment horizontal="center" vertical="center" shrinkToFit="1"/>
      <protection/>
    </xf>
    <xf numFmtId="0" fontId="7" fillId="27" borderId="34" xfId="84" applyFont="1" applyFill="1" applyBorder="1" applyAlignment="1">
      <alignment horizontal="center" vertical="center" shrinkToFit="1"/>
      <protection/>
    </xf>
    <xf numFmtId="0" fontId="5" fillId="27" borderId="27" xfId="84" applyFont="1" applyFill="1" applyBorder="1" applyAlignment="1">
      <alignment horizontal="center" vertical="center" shrinkToFit="1"/>
      <protection/>
    </xf>
    <xf numFmtId="0" fontId="5" fillId="27" borderId="29" xfId="84" applyFont="1" applyFill="1" applyBorder="1" applyAlignment="1">
      <alignment horizontal="center" vertical="center" shrinkToFit="1"/>
      <protection/>
    </xf>
    <xf numFmtId="0" fontId="5" fillId="27" borderId="35" xfId="84" applyFont="1" applyFill="1" applyBorder="1" applyAlignment="1">
      <alignment horizontal="center" vertical="center" shrinkToFit="1"/>
      <protection/>
    </xf>
    <xf numFmtId="0" fontId="5" fillId="27" borderId="22" xfId="84" applyFont="1" applyFill="1" applyBorder="1" applyAlignment="1">
      <alignment horizontal="center" vertical="center" shrinkToFit="1"/>
      <protection/>
    </xf>
    <xf numFmtId="0" fontId="5" fillId="27" borderId="30" xfId="84" applyFont="1" applyFill="1" applyBorder="1" applyAlignment="1">
      <alignment horizontal="center" vertical="center" shrinkToFit="1"/>
      <protection/>
    </xf>
    <xf numFmtId="0" fontId="7" fillId="27" borderId="26" xfId="84" applyFont="1" applyFill="1" applyBorder="1" applyAlignment="1">
      <alignment horizontal="center" vertical="center"/>
      <protection/>
    </xf>
    <xf numFmtId="0" fontId="5" fillId="27" borderId="0" xfId="84" applyFont="1" applyFill="1" applyBorder="1" applyAlignment="1">
      <alignment horizontal="center" vertical="center"/>
      <protection/>
    </xf>
    <xf numFmtId="0" fontId="5" fillId="27" borderId="47" xfId="84" applyFont="1" applyFill="1" applyBorder="1" applyAlignment="1">
      <alignment horizontal="center" vertical="center"/>
      <protection/>
    </xf>
    <xf numFmtId="0" fontId="2" fillId="27" borderId="35" xfId="84" applyFont="1" applyFill="1" applyBorder="1" applyAlignment="1">
      <alignment horizontal="center" vertical="center" shrinkToFit="1"/>
      <protection/>
    </xf>
    <xf numFmtId="0" fontId="2" fillId="27" borderId="34" xfId="84" applyFont="1" applyFill="1" applyBorder="1" applyAlignment="1">
      <alignment horizontal="center" vertical="center" shrinkToFit="1"/>
      <protection/>
    </xf>
    <xf numFmtId="0" fontId="5" fillId="27" borderId="25" xfId="84" applyFont="1" applyFill="1" applyBorder="1" applyAlignment="1">
      <alignment horizontal="center" vertical="center"/>
      <protection/>
    </xf>
    <xf numFmtId="0" fontId="27" fillId="27" borderId="48" xfId="83" applyFont="1" applyFill="1" applyBorder="1" applyAlignment="1">
      <alignment horizontal="center" vertical="center"/>
    </xf>
    <xf numFmtId="0" fontId="27" fillId="27" borderId="28" xfId="83" applyFont="1" applyFill="1" applyBorder="1" applyAlignment="1">
      <alignment horizontal="center" vertical="center"/>
    </xf>
    <xf numFmtId="0" fontId="27" fillId="27" borderId="46" xfId="83" applyFont="1" applyFill="1" applyBorder="1" applyAlignment="1">
      <alignment horizontal="center" vertical="center"/>
    </xf>
    <xf numFmtId="0" fontId="27" fillId="27" borderId="43" xfId="83" applyFont="1" applyFill="1" applyBorder="1" applyAlignment="1">
      <alignment horizontal="center" vertical="center"/>
    </xf>
    <xf numFmtId="0" fontId="27" fillId="27" borderId="38" xfId="83" applyFont="1" applyFill="1" applyBorder="1" applyAlignment="1">
      <alignment horizontal="center" vertical="center"/>
    </xf>
    <xf numFmtId="0" fontId="27" fillId="27" borderId="40" xfId="83" applyFont="1" applyFill="1" applyBorder="1" applyAlignment="1">
      <alignment horizontal="center" vertical="center"/>
    </xf>
    <xf numFmtId="0" fontId="11" fillId="27" borderId="44" xfId="84" applyFont="1" applyFill="1" applyBorder="1" applyAlignment="1">
      <alignment horizontal="center" vertical="center" wrapText="1"/>
      <protection/>
    </xf>
    <xf numFmtId="0" fontId="11" fillId="27" borderId="24" xfId="84" applyFont="1" applyFill="1" applyBorder="1" applyAlignment="1">
      <alignment horizontal="center" vertical="center" wrapText="1"/>
      <protection/>
    </xf>
    <xf numFmtId="0" fontId="11" fillId="27" borderId="43" xfId="84" applyFont="1" applyFill="1" applyBorder="1" applyAlignment="1">
      <alignment horizontal="center" vertical="center" wrapText="1"/>
      <protection/>
    </xf>
    <xf numFmtId="0" fontId="11" fillId="27" borderId="48" xfId="84" applyFont="1" applyFill="1" applyBorder="1" applyAlignment="1">
      <alignment horizontal="center" vertical="center" wrapText="1"/>
      <protection/>
    </xf>
    <xf numFmtId="0" fontId="25" fillId="27" borderId="44" xfId="84" applyFont="1" applyFill="1" applyBorder="1" applyAlignment="1">
      <alignment horizontal="center" vertical="center" wrapText="1"/>
      <protection/>
    </xf>
    <xf numFmtId="0" fontId="25" fillId="27" borderId="24" xfId="84" applyFont="1" applyFill="1" applyBorder="1" applyAlignment="1">
      <alignment horizontal="center" vertical="center" wrapText="1"/>
      <protection/>
    </xf>
    <xf numFmtId="0" fontId="11" fillId="27" borderId="40" xfId="84" applyFont="1" applyFill="1" applyBorder="1" applyAlignment="1">
      <alignment horizontal="center" vertical="center" wrapText="1"/>
      <protection/>
    </xf>
    <xf numFmtId="0" fontId="11" fillId="27" borderId="46" xfId="84" applyFont="1" applyFill="1" applyBorder="1" applyAlignment="1">
      <alignment horizontal="center" vertical="center" wrapText="1"/>
      <protection/>
    </xf>
    <xf numFmtId="0" fontId="11" fillId="27" borderId="43" xfId="84" applyFont="1" applyFill="1" applyBorder="1" applyAlignment="1">
      <alignment horizontal="center" wrapText="1"/>
      <protection/>
    </xf>
    <xf numFmtId="0" fontId="11" fillId="27" borderId="52" xfId="84" applyFont="1" applyFill="1" applyBorder="1" applyAlignment="1">
      <alignment horizontal="center" wrapText="1"/>
      <protection/>
    </xf>
    <xf numFmtId="0" fontId="11" fillId="27" borderId="48" xfId="84" applyFont="1" applyFill="1" applyBorder="1" applyAlignment="1">
      <alignment horizontal="center" wrapText="1"/>
      <protection/>
    </xf>
    <xf numFmtId="0" fontId="11" fillId="27" borderId="40" xfId="84" applyFont="1" applyFill="1" applyBorder="1" applyAlignment="1">
      <alignment horizontal="center" wrapText="1"/>
      <protection/>
    </xf>
    <xf numFmtId="0" fontId="11" fillId="27" borderId="47" xfId="84" applyFont="1" applyFill="1" applyBorder="1" applyAlignment="1">
      <alignment horizontal="center" wrapText="1"/>
      <protection/>
    </xf>
    <xf numFmtId="0" fontId="11" fillId="27" borderId="46" xfId="84" applyFont="1" applyFill="1" applyBorder="1" applyAlignment="1">
      <alignment horizontal="center" wrapText="1"/>
      <protection/>
    </xf>
    <xf numFmtId="0" fontId="11" fillId="27" borderId="23" xfId="84" applyFont="1" applyFill="1" applyBorder="1" applyAlignment="1">
      <alignment horizontal="center" wrapText="1"/>
      <protection/>
    </xf>
    <xf numFmtId="0" fontId="11" fillId="27" borderId="44" xfId="84" applyFont="1" applyFill="1" applyBorder="1" applyAlignment="1">
      <alignment horizontal="center" wrapText="1"/>
      <protection/>
    </xf>
    <xf numFmtId="0" fontId="2" fillId="27" borderId="43" xfId="83" applyFont="1" applyFill="1" applyBorder="1" applyAlignment="1">
      <alignment horizontal="center" vertical="center"/>
    </xf>
    <xf numFmtId="0" fontId="2" fillId="27" borderId="38" xfId="83" applyFont="1" applyFill="1" applyBorder="1" applyAlignment="1">
      <alignment horizontal="center" vertical="center"/>
    </xf>
    <xf numFmtId="0" fontId="2" fillId="27" borderId="40" xfId="83" applyFont="1" applyFill="1" applyBorder="1" applyAlignment="1">
      <alignment horizontal="center" vertical="center"/>
    </xf>
    <xf numFmtId="0" fontId="53" fillId="27" borderId="0" xfId="84" applyFont="1" applyFill="1" applyAlignment="1">
      <alignment horizontal="center" vertical="center"/>
      <protection/>
    </xf>
    <xf numFmtId="0" fontId="11" fillId="27" borderId="47" xfId="84" applyFont="1" applyFill="1" applyBorder="1" applyAlignment="1">
      <alignment horizontal="left"/>
      <protection/>
    </xf>
    <xf numFmtId="0" fontId="57" fillId="27" borderId="48" xfId="84" applyFont="1" applyFill="1" applyBorder="1" applyAlignment="1">
      <alignment horizontal="center" vertical="center" wrapText="1"/>
      <protection/>
    </xf>
    <xf numFmtId="0" fontId="57" fillId="27" borderId="28" xfId="84" applyFont="1" applyFill="1" applyBorder="1" applyAlignment="1">
      <alignment horizontal="center" vertical="center" wrapText="1"/>
      <protection/>
    </xf>
    <xf numFmtId="0" fontId="57" fillId="27" borderId="46" xfId="84" applyFont="1" applyFill="1" applyBorder="1" applyAlignment="1">
      <alignment horizontal="center" vertical="center" wrapText="1"/>
      <protection/>
    </xf>
    <xf numFmtId="0" fontId="11" fillId="27" borderId="52" xfId="84" applyFont="1" applyFill="1" applyBorder="1" applyAlignment="1">
      <alignment horizontal="center" vertical="center" wrapText="1"/>
      <protection/>
    </xf>
    <xf numFmtId="0" fontId="11" fillId="27" borderId="47" xfId="84" applyFont="1" applyFill="1" applyBorder="1" applyAlignment="1">
      <alignment horizontal="center" vertical="center" wrapText="1"/>
      <protection/>
    </xf>
    <xf numFmtId="0" fontId="11" fillId="27" borderId="45" xfId="84" applyFont="1" applyFill="1" applyBorder="1" applyAlignment="1">
      <alignment horizontal="center" vertical="center" wrapText="1"/>
      <protection/>
    </xf>
    <xf numFmtId="0" fontId="7" fillId="27" borderId="0" xfId="0" applyFont="1" applyFill="1" applyAlignment="1">
      <alignment/>
    </xf>
    <xf numFmtId="181" fontId="24" fillId="27" borderId="22" xfId="0" applyNumberFormat="1" applyFont="1" applyFill="1" applyBorder="1" applyAlignment="1">
      <alignment horizontal="center" vertical="center" shrinkToFit="1"/>
    </xf>
    <xf numFmtId="0" fontId="68" fillId="0" borderId="0" xfId="0" applyFont="1" applyAlignment="1">
      <alignment/>
    </xf>
    <xf numFmtId="0" fontId="7" fillId="27" borderId="0" xfId="85" applyFont="1" applyFill="1" applyAlignment="1">
      <alignment vertical="center"/>
      <protection/>
    </xf>
    <xf numFmtId="0" fontId="7" fillId="27" borderId="0" xfId="0" applyFont="1" applyFill="1" applyAlignment="1">
      <alignment vertical="center"/>
    </xf>
    <xf numFmtId="196" fontId="30" fillId="27" borderId="0" xfId="0" applyNumberFormat="1" applyFont="1" applyFill="1" applyBorder="1" applyAlignment="1">
      <alignment vertical="center"/>
    </xf>
    <xf numFmtId="196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27" borderId="0" xfId="85" applyFont="1" applyFill="1" applyAlignment="1">
      <alignment vertical="center"/>
      <protection/>
    </xf>
    <xf numFmtId="181" fontId="29" fillId="0" borderId="25" xfId="84" applyNumberFormat="1" applyFont="1" applyFill="1" applyBorder="1" applyAlignment="1">
      <alignment horizontal="center" vertical="center" shrinkToFit="1"/>
      <protection/>
    </xf>
    <xf numFmtId="181" fontId="29" fillId="0" borderId="25" xfId="84" applyNumberFormat="1" applyFont="1" applyFill="1" applyBorder="1" applyAlignment="1">
      <alignment horizontal="center" vertical="center" shrinkToFit="1"/>
      <protection/>
    </xf>
    <xf numFmtId="0" fontId="29" fillId="0" borderId="25" xfId="84" applyNumberFormat="1" applyFont="1" applyFill="1" applyBorder="1" applyAlignment="1">
      <alignment horizontal="center" vertical="center" shrinkToFit="1"/>
      <protection/>
    </xf>
    <xf numFmtId="181" fontId="29" fillId="0" borderId="30" xfId="84" applyNumberFormat="1" applyFont="1" applyFill="1" applyBorder="1" applyAlignment="1">
      <alignment horizontal="center" vertical="center" shrinkToFit="1"/>
      <protection/>
    </xf>
    <xf numFmtId="1" fontId="69" fillId="0" borderId="25" xfId="84" applyNumberFormat="1" applyFont="1" applyFill="1" applyBorder="1" applyAlignment="1">
      <alignment horizontal="center" vertical="center" wrapText="1"/>
      <protection/>
    </xf>
    <xf numFmtId="198" fontId="29" fillId="0" borderId="25" xfId="84" applyNumberFormat="1" applyFont="1" applyFill="1" applyBorder="1" applyAlignment="1">
      <alignment horizontal="center" vertical="center" shrinkToFit="1"/>
      <protection/>
    </xf>
    <xf numFmtId="198" fontId="29" fillId="0" borderId="29" xfId="84" applyNumberFormat="1" applyFont="1" applyFill="1" applyBorder="1" applyAlignment="1">
      <alignment horizontal="center" vertical="center" shrinkToFit="1"/>
      <protection/>
    </xf>
    <xf numFmtId="3" fontId="29" fillId="0" borderId="37" xfId="84" applyNumberFormat="1" applyFont="1" applyFill="1" applyBorder="1" applyAlignment="1">
      <alignment vertical="center"/>
      <protection/>
    </xf>
    <xf numFmtId="3" fontId="29" fillId="0" borderId="25" xfId="84" applyNumberFormat="1" applyFont="1" applyFill="1" applyBorder="1" applyAlignment="1">
      <alignment vertical="center"/>
      <protection/>
    </xf>
    <xf numFmtId="191" fontId="29" fillId="0" borderId="25" xfId="84" applyNumberFormat="1" applyFont="1" applyFill="1" applyBorder="1" applyAlignment="1">
      <alignment horizontal="right" vertical="center"/>
      <protection/>
    </xf>
    <xf numFmtId="3" fontId="29" fillId="0" borderId="25" xfId="84" applyNumberFormat="1" applyFont="1" applyFill="1" applyBorder="1" applyAlignment="1">
      <alignment horizontal="center" vertical="center"/>
      <protection/>
    </xf>
    <xf numFmtId="3" fontId="29" fillId="0" borderId="32" xfId="84" applyNumberFormat="1" applyFont="1" applyFill="1" applyBorder="1" applyAlignment="1">
      <alignment vertical="center"/>
      <protection/>
    </xf>
    <xf numFmtId="206" fontId="29" fillId="0" borderId="40" xfId="84" applyNumberFormat="1" applyFont="1" applyFill="1" applyBorder="1" applyAlignment="1">
      <alignment vertical="center"/>
      <protection/>
    </xf>
    <xf numFmtId="180" fontId="29" fillId="0" borderId="47" xfId="84" applyNumberFormat="1" applyFont="1" applyFill="1" applyBorder="1" applyAlignment="1">
      <alignment vertical="center"/>
      <protection/>
    </xf>
    <xf numFmtId="180" fontId="29" fillId="0" borderId="47" xfId="84" applyNumberFormat="1" applyFont="1" applyFill="1" applyBorder="1" applyAlignment="1">
      <alignment horizontal="center" vertical="center"/>
      <protection/>
    </xf>
    <xf numFmtId="180" fontId="29" fillId="0" borderId="47" xfId="64" applyNumberFormat="1" applyFont="1" applyFill="1" applyBorder="1" applyAlignment="1">
      <alignment vertical="center"/>
    </xf>
    <xf numFmtId="180" fontId="29" fillId="0" borderId="46" xfId="64" applyNumberFormat="1" applyFont="1" applyFill="1" applyBorder="1" applyAlignment="1">
      <alignment vertical="center"/>
    </xf>
    <xf numFmtId="0" fontId="66" fillId="0" borderId="0" xfId="0" applyFont="1" applyAlignment="1">
      <alignment/>
    </xf>
  </cellXfs>
  <cellStyles count="10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쉼표 [0] 2" xfId="65"/>
    <cellStyle name="스타일 1" xfId="66"/>
    <cellStyle name="안건회계법인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 견적기준 FLOW " xfId="79"/>
    <cellStyle name="콤마_ 견적기준 FLOW " xfId="80"/>
    <cellStyle name="Currency" xfId="81"/>
    <cellStyle name="Currency [0]" xfId="82"/>
    <cellStyle name="표준_41-02토지" xfId="83"/>
    <cellStyle name="표준_8.전기.가스.수도" xfId="84"/>
    <cellStyle name="표준_인구" xfId="85"/>
    <cellStyle name="표준_kc-elec system check list" xfId="86"/>
    <cellStyle name="Hyperlink" xfId="87"/>
    <cellStyle name="A¨­￠￢￠O [0]_INQUIRY ￠?￥i¨u¡AAⓒ￢Aⓒª " xfId="88"/>
    <cellStyle name="A¨­￠￢￠O_INQUIRY ￠?￥i¨u¡AAⓒ￢Aⓒª " xfId="89"/>
    <cellStyle name="AeE­ [0]_AMT " xfId="90"/>
    <cellStyle name="AeE­_AMT " xfId="91"/>
    <cellStyle name="AeE¡ⓒ [0]_INQUIRY ￠?￥i¨u¡AAⓒ￢Aⓒª " xfId="92"/>
    <cellStyle name="AeE¡ⓒ_INQUIRY ￠?￥i¨u¡AAⓒ￢Aⓒª " xfId="93"/>
    <cellStyle name="AÞ¸¶ [0]_AN°y(1.25) " xfId="94"/>
    <cellStyle name="AÞ¸¶_AN°y(1.25) " xfId="95"/>
    <cellStyle name="C¡IA¨ª_¡ic¨u¡A¨￢I¨￢¡Æ AN¡Æe " xfId="96"/>
    <cellStyle name="C￥AØ_¿μ¾÷CoE² " xfId="97"/>
    <cellStyle name="Calc Currency (0)" xfId="98"/>
    <cellStyle name="Comma [0]_ SG&amp;A Bridge " xfId="99"/>
    <cellStyle name="Comma_ SG&amp;A Bridge " xfId="100"/>
    <cellStyle name="Comma0" xfId="101"/>
    <cellStyle name="Curren?_x0012_퐀_x0017_?" xfId="102"/>
    <cellStyle name="Currency [0]_ SG&amp;A Bridge " xfId="103"/>
    <cellStyle name="Currency_ SG&amp;A Bridge " xfId="104"/>
    <cellStyle name="Currency0" xfId="105"/>
    <cellStyle name="Date" xfId="106"/>
    <cellStyle name="Fixed" xfId="107"/>
    <cellStyle name="Header1" xfId="108"/>
    <cellStyle name="Header2" xfId="109"/>
    <cellStyle name="Heading 1" xfId="110"/>
    <cellStyle name="Heading 2" xfId="111"/>
    <cellStyle name="Normal_ SG&amp;A Bridge " xfId="112"/>
    <cellStyle name="Percent [2]" xfId="113"/>
    <cellStyle name="subhead" xfId="114"/>
    <cellStyle name="Total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467"/>
  <sheetViews>
    <sheetView showZeros="0" tabSelected="1" zoomScale="95" zoomScaleNormal="95" zoomScaleSheetLayoutView="96"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41" customWidth="1"/>
    <col min="2" max="5" width="20.21484375" style="41" customWidth="1"/>
    <col min="6" max="6" width="21.21484375" style="41" customWidth="1"/>
    <col min="7" max="109" width="0" style="41" hidden="1" customWidth="1"/>
    <col min="110" max="16384" width="8.88671875" style="41" customWidth="1"/>
  </cols>
  <sheetData>
    <row r="1" spans="1:6" s="129" customFormat="1" ht="32.25" customHeight="1">
      <c r="A1" s="511" t="s">
        <v>172</v>
      </c>
      <c r="B1" s="511"/>
      <c r="C1" s="511"/>
      <c r="D1" s="511"/>
      <c r="E1" s="511"/>
      <c r="F1" s="511"/>
    </row>
    <row r="2" spans="1:6" s="129" customFormat="1" ht="17.25" customHeight="1">
      <c r="A2" s="130"/>
      <c r="B2" s="130"/>
      <c r="C2" s="99"/>
      <c r="D2" s="99"/>
      <c r="E2" s="99"/>
      <c r="F2" s="131"/>
    </row>
    <row r="3" spans="1:6" s="129" customFormat="1" ht="24.75" customHeight="1">
      <c r="A3" s="132" t="s">
        <v>173</v>
      </c>
      <c r="B3" s="133" t="s">
        <v>174</v>
      </c>
      <c r="C3" s="134" t="s">
        <v>175</v>
      </c>
      <c r="D3" s="133" t="s">
        <v>176</v>
      </c>
      <c r="E3" s="133" t="s">
        <v>177</v>
      </c>
      <c r="F3" s="135" t="s">
        <v>178</v>
      </c>
    </row>
    <row r="4" spans="1:6" s="129" customFormat="1" ht="24.75" customHeight="1">
      <c r="A4" s="98"/>
      <c r="B4" s="136" t="s">
        <v>179</v>
      </c>
      <c r="C4" s="98" t="s">
        <v>179</v>
      </c>
      <c r="D4" s="136" t="s">
        <v>180</v>
      </c>
      <c r="E4" s="136" t="s">
        <v>180</v>
      </c>
      <c r="F4" s="98"/>
    </row>
    <row r="5" spans="1:6" s="129" customFormat="1" ht="24.75" customHeight="1">
      <c r="A5" s="137" t="s">
        <v>181</v>
      </c>
      <c r="B5" s="138" t="s">
        <v>182</v>
      </c>
      <c r="C5" s="139" t="s">
        <v>183</v>
      </c>
      <c r="D5" s="138" t="s">
        <v>184</v>
      </c>
      <c r="E5" s="138" t="s">
        <v>185</v>
      </c>
      <c r="F5" s="140" t="s">
        <v>186</v>
      </c>
    </row>
    <row r="6" spans="1:6" ht="26.25" customHeight="1">
      <c r="A6" s="257" t="s">
        <v>71</v>
      </c>
      <c r="B6" s="258">
        <v>650</v>
      </c>
      <c r="C6" s="259">
        <v>3155445</v>
      </c>
      <c r="D6" s="259">
        <v>360211</v>
      </c>
      <c r="E6" s="260">
        <v>514619</v>
      </c>
      <c r="F6" s="257" t="s">
        <v>71</v>
      </c>
    </row>
    <row r="7" spans="1:6" ht="26.25" customHeight="1">
      <c r="A7" s="257" t="s">
        <v>335</v>
      </c>
      <c r="B7" s="258">
        <v>728</v>
      </c>
      <c r="C7" s="259">
        <v>3357632</v>
      </c>
      <c r="D7" s="259">
        <v>383291</v>
      </c>
      <c r="E7" s="260">
        <v>551895</v>
      </c>
      <c r="F7" s="257" t="s">
        <v>335</v>
      </c>
    </row>
    <row r="8" spans="1:6" s="262" customFormat="1" ht="26.25" customHeight="1">
      <c r="A8" s="257" t="s">
        <v>336</v>
      </c>
      <c r="B8" s="261">
        <v>745</v>
      </c>
      <c r="C8" s="34">
        <v>3501328</v>
      </c>
      <c r="D8" s="34">
        <v>398603</v>
      </c>
      <c r="E8" s="34">
        <v>552690</v>
      </c>
      <c r="F8" s="128" t="s">
        <v>336</v>
      </c>
    </row>
    <row r="9" spans="1:6" s="262" customFormat="1" ht="26.25" customHeight="1">
      <c r="A9" s="257" t="s">
        <v>337</v>
      </c>
      <c r="B9" s="261">
        <v>822</v>
      </c>
      <c r="C9" s="34">
        <v>3678335</v>
      </c>
      <c r="D9" s="34">
        <v>419848</v>
      </c>
      <c r="E9" s="197">
        <v>577724</v>
      </c>
      <c r="F9" s="128" t="s">
        <v>337</v>
      </c>
    </row>
    <row r="10" spans="1:6" s="264" customFormat="1" ht="26.25" customHeight="1">
      <c r="A10" s="263" t="s">
        <v>338</v>
      </c>
      <c r="B10" s="286">
        <v>833.6</v>
      </c>
      <c r="C10" s="287">
        <v>3895316</v>
      </c>
      <c r="D10" s="287">
        <v>444671</v>
      </c>
      <c r="E10" s="288">
        <v>624550</v>
      </c>
      <c r="F10" s="198" t="s">
        <v>338</v>
      </c>
    </row>
    <row r="11" spans="1:6" ht="26.25" customHeight="1">
      <c r="A11" s="196" t="s">
        <v>385</v>
      </c>
      <c r="B11" s="289">
        <v>285</v>
      </c>
      <c r="C11" s="290">
        <v>1121828.6</v>
      </c>
      <c r="D11" s="265" t="s">
        <v>339</v>
      </c>
      <c r="E11" s="265" t="s">
        <v>339</v>
      </c>
      <c r="F11" s="128" t="s">
        <v>187</v>
      </c>
    </row>
    <row r="12" spans="1:6" ht="26.25" customHeight="1">
      <c r="A12" s="196" t="s">
        <v>188</v>
      </c>
      <c r="B12" s="289">
        <v>240</v>
      </c>
      <c r="C12" s="290">
        <v>1370795.3</v>
      </c>
      <c r="D12" s="265" t="s">
        <v>339</v>
      </c>
      <c r="E12" s="265" t="s">
        <v>339</v>
      </c>
      <c r="F12" s="128" t="s">
        <v>189</v>
      </c>
    </row>
    <row r="13" spans="1:6" ht="26.25" customHeight="1">
      <c r="A13" s="196" t="s">
        <v>190</v>
      </c>
      <c r="B13" s="289">
        <v>105</v>
      </c>
      <c r="C13" s="290">
        <v>46244.2</v>
      </c>
      <c r="D13" s="265" t="s">
        <v>339</v>
      </c>
      <c r="E13" s="265" t="s">
        <v>339</v>
      </c>
      <c r="F13" s="266" t="s">
        <v>191</v>
      </c>
    </row>
    <row r="14" spans="1:6" ht="26.25" customHeight="1">
      <c r="A14" s="196" t="s">
        <v>192</v>
      </c>
      <c r="B14" s="295" t="s">
        <v>339</v>
      </c>
      <c r="C14" s="290">
        <v>1181430.5</v>
      </c>
      <c r="D14" s="265" t="s">
        <v>339</v>
      </c>
      <c r="E14" s="265" t="s">
        <v>339</v>
      </c>
      <c r="F14" s="128" t="s">
        <v>193</v>
      </c>
    </row>
    <row r="15" spans="1:6" ht="26.25" customHeight="1">
      <c r="A15" s="196" t="s">
        <v>194</v>
      </c>
      <c r="B15" s="295">
        <v>110</v>
      </c>
      <c r="C15" s="296" t="s">
        <v>339</v>
      </c>
      <c r="D15" s="265" t="s">
        <v>339</v>
      </c>
      <c r="E15" s="265" t="s">
        <v>339</v>
      </c>
      <c r="F15" s="128" t="s">
        <v>195</v>
      </c>
    </row>
    <row r="16" spans="1:6" ht="26.25" customHeight="1">
      <c r="A16" s="199" t="s">
        <v>196</v>
      </c>
      <c r="B16" s="297">
        <v>93.6</v>
      </c>
      <c r="C16" s="298">
        <v>175017.423</v>
      </c>
      <c r="D16" s="267" t="s">
        <v>339</v>
      </c>
      <c r="E16" s="268" t="s">
        <v>339</v>
      </c>
      <c r="F16" s="200" t="s">
        <v>197</v>
      </c>
    </row>
    <row r="17" spans="1:6" s="53" customFormat="1" ht="15.75" customHeight="1">
      <c r="A17" s="269" t="s">
        <v>585</v>
      </c>
      <c r="B17" s="302"/>
      <c r="C17" s="46"/>
      <c r="D17" s="303" t="s">
        <v>586</v>
      </c>
      <c r="F17" s="304"/>
    </row>
    <row r="18" spans="1:19" s="274" customFormat="1" ht="15.75" customHeight="1">
      <c r="A18" s="305" t="s">
        <v>587</v>
      </c>
      <c r="B18" s="306"/>
      <c r="C18" s="306"/>
      <c r="D18" s="306" t="s">
        <v>588</v>
      </c>
      <c r="E18" s="306"/>
      <c r="F18" s="306"/>
      <c r="G18" s="306" t="s">
        <v>588</v>
      </c>
      <c r="H18" s="306"/>
      <c r="I18" s="306"/>
      <c r="J18" s="306"/>
      <c r="K18" s="306"/>
      <c r="M18" s="306"/>
      <c r="N18" s="306"/>
      <c r="O18" s="306"/>
      <c r="P18" s="306"/>
      <c r="Q18" s="306"/>
      <c r="R18" s="306"/>
      <c r="S18" s="306"/>
    </row>
    <row r="19" s="129" customFormat="1" ht="14.25" hidden="1">
      <c r="B19" s="145"/>
    </row>
    <row r="20" s="129" customFormat="1" ht="14.25" hidden="1"/>
    <row r="21" s="129" customFormat="1" ht="14.25" hidden="1"/>
    <row r="22" s="129" customFormat="1" ht="14.25" hidden="1"/>
    <row r="23" s="129" customFormat="1" ht="14.25" hidden="1"/>
    <row r="24" s="129" customFormat="1" ht="14.25" hidden="1"/>
    <row r="25" s="129" customFormat="1" ht="14.25" hidden="1"/>
    <row r="26" s="129" customFormat="1" ht="14.25" hidden="1"/>
    <row r="27" s="129" customFormat="1" ht="14.25" hidden="1"/>
    <row r="28" s="129" customFormat="1" ht="14.25" hidden="1"/>
    <row r="29" s="129" customFormat="1" ht="14.25" hidden="1"/>
    <row r="30" s="129" customFormat="1" ht="14.25" hidden="1"/>
    <row r="31" s="129" customFormat="1" ht="14.25" hidden="1"/>
    <row r="32" s="129" customFormat="1" ht="14.25" hidden="1"/>
    <row r="33" s="129" customFormat="1" ht="14.25" hidden="1"/>
    <row r="34" s="129" customFormat="1" ht="14.25" hidden="1"/>
    <row r="35" s="129" customFormat="1" ht="14.25" hidden="1"/>
    <row r="36" s="129" customFormat="1" ht="14.25" hidden="1"/>
    <row r="37" s="129" customFormat="1" ht="14.25" hidden="1"/>
    <row r="38" s="129" customFormat="1" ht="14.25" hidden="1"/>
    <row r="39" s="129" customFormat="1" ht="14.25" hidden="1"/>
    <row r="40" s="129" customFormat="1" ht="14.25" hidden="1"/>
    <row r="41" s="129" customFormat="1" ht="14.25" hidden="1"/>
    <row r="42" s="129" customFormat="1" ht="14.25" hidden="1"/>
    <row r="43" s="129" customFormat="1" ht="14.25" hidden="1"/>
    <row r="44" s="129" customFormat="1" ht="14.25" hidden="1"/>
    <row r="45" s="129" customFormat="1" ht="14.25" hidden="1"/>
    <row r="46" s="129" customFormat="1" ht="14.25" hidden="1"/>
    <row r="47" s="129" customFormat="1" ht="14.25" hidden="1"/>
    <row r="48" s="129" customFormat="1" ht="14.25" hidden="1"/>
    <row r="49" s="129" customFormat="1" ht="14.25" hidden="1"/>
    <row r="50" s="129" customFormat="1" ht="14.25" hidden="1"/>
    <row r="51" s="129" customFormat="1" ht="14.25" hidden="1"/>
    <row r="52" s="129" customFormat="1" ht="14.25" hidden="1"/>
    <row r="53" s="129" customFormat="1" ht="14.25" hidden="1"/>
    <row r="54" s="129" customFormat="1" ht="14.25" hidden="1"/>
    <row r="55" s="129" customFormat="1" ht="14.25" hidden="1"/>
    <row r="56" s="129" customFormat="1" ht="14.25" hidden="1"/>
    <row r="57" s="129" customFormat="1" ht="14.25" hidden="1"/>
    <row r="58" s="129" customFormat="1" ht="14.25" hidden="1"/>
    <row r="59" s="129" customFormat="1" ht="14.25" hidden="1"/>
    <row r="60" s="129" customFormat="1" ht="14.25" hidden="1"/>
    <row r="61" s="129" customFormat="1" ht="14.25" hidden="1"/>
    <row r="62" s="129" customFormat="1" ht="14.25" hidden="1"/>
    <row r="63" s="129" customFormat="1" ht="14.25" hidden="1"/>
    <row r="64" s="129" customFormat="1" ht="14.25" hidden="1"/>
    <row r="65" s="129" customFormat="1" ht="14.25" hidden="1"/>
    <row r="66" s="129" customFormat="1" ht="14.25" hidden="1"/>
    <row r="67" s="129" customFormat="1" ht="14.25" hidden="1"/>
    <row r="68" s="129" customFormat="1" ht="14.25" hidden="1"/>
    <row r="69" s="129" customFormat="1" ht="14.25" hidden="1"/>
    <row r="70" s="129" customFormat="1" ht="14.25" hidden="1"/>
    <row r="71" s="129" customFormat="1" ht="14.25" hidden="1"/>
    <row r="72" s="129" customFormat="1" ht="14.25" hidden="1"/>
    <row r="73" s="129" customFormat="1" ht="14.25" hidden="1"/>
    <row r="74" s="129" customFormat="1" ht="14.25" hidden="1"/>
    <row r="75" s="129" customFormat="1" ht="14.25" hidden="1"/>
    <row r="76" s="129" customFormat="1" ht="14.25" hidden="1"/>
    <row r="77" s="129" customFormat="1" ht="14.25" hidden="1"/>
    <row r="78" s="129" customFormat="1" ht="14.25" hidden="1"/>
    <row r="79" s="129" customFormat="1" ht="14.25" hidden="1"/>
    <row r="80" s="129" customFormat="1" ht="14.25" hidden="1"/>
    <row r="81" s="129" customFormat="1" ht="14.25" hidden="1"/>
    <row r="82" s="129" customFormat="1" ht="14.25" hidden="1"/>
    <row r="83" s="129" customFormat="1" ht="14.25" hidden="1"/>
    <row r="84" s="129" customFormat="1" ht="14.25" hidden="1"/>
    <row r="85" s="129" customFormat="1" ht="14.25" hidden="1"/>
    <row r="86" s="129" customFormat="1" ht="14.25" hidden="1"/>
    <row r="87" s="129" customFormat="1" ht="14.25" hidden="1"/>
    <row r="88" s="129" customFormat="1" ht="14.25" hidden="1"/>
    <row r="89" s="129" customFormat="1" ht="14.25" hidden="1"/>
    <row r="90" s="129" customFormat="1" ht="14.25" hidden="1"/>
    <row r="91" s="129" customFormat="1" ht="14.25" hidden="1"/>
    <row r="92" s="129" customFormat="1" ht="14.25" hidden="1"/>
    <row r="93" s="129" customFormat="1" ht="14.25" hidden="1"/>
    <row r="94" s="129" customFormat="1" ht="14.25" hidden="1"/>
    <row r="95" s="129" customFormat="1" ht="14.25" hidden="1"/>
    <row r="96" s="129" customFormat="1" ht="14.25" hidden="1"/>
    <row r="97" s="129" customFormat="1" ht="14.25" hidden="1"/>
    <row r="98" s="129" customFormat="1" ht="14.25" hidden="1"/>
    <row r="99" s="129" customFormat="1" ht="14.25" hidden="1"/>
    <row r="100" s="129" customFormat="1" ht="14.25" hidden="1"/>
    <row r="101" s="129" customFormat="1" ht="14.25" hidden="1"/>
    <row r="102" s="129" customFormat="1" ht="14.25" hidden="1"/>
    <row r="103" s="129" customFormat="1" ht="14.25" hidden="1"/>
    <row r="104" s="129" customFormat="1" ht="14.25" hidden="1"/>
    <row r="105" s="129" customFormat="1" ht="14.25" hidden="1"/>
    <row r="106" s="129" customFormat="1" ht="14.25" hidden="1"/>
    <row r="107" s="129" customFormat="1" ht="14.25" hidden="1"/>
    <row r="108" s="129" customFormat="1" ht="14.25" hidden="1"/>
    <row r="109" s="129" customFormat="1" ht="14.25" hidden="1"/>
    <row r="110" s="129" customFormat="1" ht="14.25" hidden="1"/>
    <row r="111" s="129" customFormat="1" ht="14.25" hidden="1"/>
    <row r="112" s="129" customFormat="1" ht="14.25" hidden="1"/>
    <row r="113" s="129" customFormat="1" ht="14.25" hidden="1"/>
    <row r="114" s="129" customFormat="1" ht="14.25" hidden="1"/>
    <row r="115" s="129" customFormat="1" ht="14.25" hidden="1"/>
    <row r="116" s="129" customFormat="1" ht="14.25" hidden="1"/>
    <row r="117" s="129" customFormat="1" ht="14.25" hidden="1"/>
    <row r="118" s="129" customFormat="1" ht="14.25" hidden="1"/>
    <row r="119" s="129" customFormat="1" ht="14.25" hidden="1"/>
    <row r="120" s="129" customFormat="1" ht="14.25" hidden="1"/>
    <row r="121" s="129" customFormat="1" ht="14.25" hidden="1"/>
    <row r="122" s="129" customFormat="1" ht="14.25" hidden="1"/>
    <row r="123" s="129" customFormat="1" ht="14.25" hidden="1"/>
    <row r="124" s="129" customFormat="1" ht="14.25" hidden="1"/>
    <row r="125" s="129" customFormat="1" ht="14.25" hidden="1"/>
    <row r="126" s="129" customFormat="1" ht="14.25" hidden="1"/>
    <row r="127" s="129" customFormat="1" ht="14.25" hidden="1"/>
    <row r="128" s="129" customFormat="1" ht="14.25" hidden="1"/>
    <row r="129" s="129" customFormat="1" ht="14.25" hidden="1"/>
    <row r="130" s="129" customFormat="1" ht="14.25" hidden="1"/>
    <row r="131" s="129" customFormat="1" ht="14.25" hidden="1"/>
    <row r="132" s="129" customFormat="1" ht="14.25" hidden="1"/>
    <row r="133" s="129" customFormat="1" ht="14.25" hidden="1"/>
    <row r="134" s="129" customFormat="1" ht="14.25" hidden="1"/>
    <row r="135" s="129" customFormat="1" ht="14.25" hidden="1"/>
    <row r="136" s="129" customFormat="1" ht="14.25" hidden="1"/>
    <row r="137" s="129" customFormat="1" ht="14.25" hidden="1"/>
    <row r="138" s="129" customFormat="1" ht="14.25" hidden="1"/>
    <row r="139" s="129" customFormat="1" ht="14.25" hidden="1"/>
    <row r="140" s="129" customFormat="1" ht="14.25" hidden="1"/>
    <row r="141" s="129" customFormat="1" ht="14.25" hidden="1"/>
    <row r="142" s="129" customFormat="1" ht="14.25" hidden="1"/>
    <row r="143" s="129" customFormat="1" ht="14.25" hidden="1"/>
    <row r="144" s="129" customFormat="1" ht="14.25" hidden="1"/>
    <row r="145" s="129" customFormat="1" ht="14.25" hidden="1"/>
    <row r="146" s="129" customFormat="1" ht="14.25" hidden="1"/>
    <row r="147" s="129" customFormat="1" ht="14.25" hidden="1"/>
    <row r="148" s="129" customFormat="1" ht="14.25" hidden="1"/>
    <row r="149" s="129" customFormat="1" ht="14.25" hidden="1"/>
    <row r="150" s="129" customFormat="1" ht="14.25" hidden="1"/>
    <row r="151" s="129" customFormat="1" ht="14.25" hidden="1"/>
    <row r="152" s="129" customFormat="1" ht="14.25" hidden="1"/>
    <row r="153" s="129" customFormat="1" ht="14.25" hidden="1"/>
    <row r="154" s="129" customFormat="1" ht="14.25" hidden="1"/>
    <row r="155" s="129" customFormat="1" ht="14.25" hidden="1"/>
    <row r="156" s="129" customFormat="1" ht="14.25" hidden="1"/>
    <row r="157" s="129" customFormat="1" ht="14.25" hidden="1"/>
    <row r="158" s="129" customFormat="1" ht="14.25" hidden="1"/>
    <row r="159" s="129" customFormat="1" ht="14.25" hidden="1"/>
    <row r="160" s="129" customFormat="1" ht="14.25" hidden="1"/>
    <row r="161" s="129" customFormat="1" ht="14.25" hidden="1"/>
    <row r="162" s="129" customFormat="1" ht="14.25" hidden="1"/>
    <row r="163" s="129" customFormat="1" ht="14.25" hidden="1"/>
    <row r="164" s="129" customFormat="1" ht="14.25" hidden="1"/>
    <row r="165" s="129" customFormat="1" ht="14.25" hidden="1"/>
    <row r="166" s="129" customFormat="1" ht="14.25" hidden="1"/>
    <row r="167" s="129" customFormat="1" ht="14.25" hidden="1"/>
    <row r="168" s="129" customFormat="1" ht="14.25" hidden="1"/>
    <row r="169" s="129" customFormat="1" ht="14.25" hidden="1"/>
    <row r="170" s="129" customFormat="1" ht="14.25" hidden="1"/>
    <row r="171" s="129" customFormat="1" ht="14.25" hidden="1"/>
    <row r="172" s="129" customFormat="1" ht="14.25" hidden="1"/>
    <row r="173" s="129" customFormat="1" ht="14.25" hidden="1"/>
    <row r="174" s="129" customFormat="1" ht="14.25" hidden="1"/>
    <row r="175" s="129" customFormat="1" ht="14.25" hidden="1"/>
    <row r="176" s="129" customFormat="1" ht="14.25" hidden="1"/>
    <row r="177" s="129" customFormat="1" ht="14.25" hidden="1"/>
    <row r="178" s="129" customFormat="1" ht="14.25" hidden="1"/>
    <row r="179" s="129" customFormat="1" ht="14.25" hidden="1"/>
    <row r="180" s="129" customFormat="1" ht="14.25" hidden="1"/>
    <row r="181" s="129" customFormat="1" ht="14.25" hidden="1"/>
    <row r="182" s="129" customFormat="1" ht="14.25" hidden="1"/>
    <row r="183" s="129" customFormat="1" ht="14.25" hidden="1"/>
    <row r="184" s="129" customFormat="1" ht="14.25" hidden="1"/>
    <row r="185" s="129" customFormat="1" ht="14.25" hidden="1"/>
    <row r="186" s="129" customFormat="1" ht="14.25" hidden="1"/>
    <row r="187" s="129" customFormat="1" ht="14.25" hidden="1"/>
    <row r="188" s="129" customFormat="1" ht="14.25" hidden="1"/>
    <row r="189" s="129" customFormat="1" ht="14.25" hidden="1"/>
    <row r="190" s="129" customFormat="1" ht="14.25" hidden="1"/>
    <row r="191" s="129" customFormat="1" ht="14.25" hidden="1"/>
    <row r="192" s="129" customFormat="1" ht="14.25" hidden="1"/>
    <row r="193" s="129" customFormat="1" ht="14.25" hidden="1"/>
    <row r="194" s="129" customFormat="1" ht="14.25" hidden="1"/>
    <row r="195" s="129" customFormat="1" ht="14.25" hidden="1"/>
    <row r="196" s="129" customFormat="1" ht="14.25" hidden="1"/>
    <row r="197" s="129" customFormat="1" ht="14.25" hidden="1"/>
    <row r="198" s="129" customFormat="1" ht="14.25" hidden="1"/>
    <row r="199" s="129" customFormat="1" ht="14.25" hidden="1"/>
    <row r="200" s="129" customFormat="1" ht="14.25" hidden="1"/>
    <row r="201" s="129" customFormat="1" ht="14.25" hidden="1"/>
    <row r="202" s="129" customFormat="1" ht="14.25" hidden="1"/>
    <row r="203" s="129" customFormat="1" ht="14.25" hidden="1"/>
    <row r="204" s="129" customFormat="1" ht="14.25" hidden="1"/>
    <row r="205" s="129" customFormat="1" ht="14.25" hidden="1"/>
    <row r="206" s="129" customFormat="1" ht="14.25" hidden="1"/>
    <row r="207" s="129" customFormat="1" ht="14.25" hidden="1"/>
    <row r="208" s="129" customFormat="1" ht="14.25" hidden="1"/>
    <row r="209" s="129" customFormat="1" ht="14.25" hidden="1"/>
    <row r="210" s="129" customFormat="1" ht="14.25" hidden="1"/>
    <row r="211" s="129" customFormat="1" ht="14.25" hidden="1"/>
    <row r="212" s="129" customFormat="1" ht="14.25" hidden="1"/>
    <row r="213" s="129" customFormat="1" ht="14.25" hidden="1"/>
    <row r="214" s="129" customFormat="1" ht="14.25" hidden="1"/>
    <row r="215" s="129" customFormat="1" ht="14.25" hidden="1"/>
    <row r="216" s="129" customFormat="1" ht="14.25" hidden="1"/>
    <row r="217" s="129" customFormat="1" ht="14.25" hidden="1"/>
    <row r="218" s="129" customFormat="1" ht="14.25" hidden="1"/>
    <row r="219" s="129" customFormat="1" ht="14.25" hidden="1"/>
    <row r="220" s="129" customFormat="1" ht="14.25" hidden="1"/>
    <row r="221" s="129" customFormat="1" ht="14.25" hidden="1"/>
    <row r="222" s="129" customFormat="1" ht="14.25" hidden="1"/>
    <row r="223" s="129" customFormat="1" ht="14.25" hidden="1"/>
    <row r="224" s="129" customFormat="1" ht="14.25" hidden="1"/>
    <row r="225" s="129" customFormat="1" ht="14.25" hidden="1"/>
    <row r="226" s="129" customFormat="1" ht="14.25" hidden="1"/>
    <row r="227" s="129" customFormat="1" ht="14.25" hidden="1"/>
    <row r="228" s="129" customFormat="1" ht="14.25" hidden="1"/>
    <row r="229" s="129" customFormat="1" ht="14.25" hidden="1"/>
    <row r="230" s="129" customFormat="1" ht="14.25" hidden="1"/>
    <row r="231" s="129" customFormat="1" ht="14.25" hidden="1"/>
    <row r="232" s="129" customFormat="1" ht="14.25" hidden="1"/>
    <row r="233" s="129" customFormat="1" ht="14.25" hidden="1"/>
    <row r="234" s="129" customFormat="1" ht="14.25" hidden="1"/>
    <row r="235" s="129" customFormat="1" ht="14.25" hidden="1"/>
    <row r="236" s="129" customFormat="1" ht="14.25" hidden="1"/>
    <row r="237" s="129" customFormat="1" ht="14.25" hidden="1"/>
    <row r="238" s="129" customFormat="1" ht="14.25" hidden="1"/>
    <row r="239" s="129" customFormat="1" ht="14.25" hidden="1"/>
    <row r="240" s="129" customFormat="1" ht="14.25" hidden="1"/>
    <row r="241" s="129" customFormat="1" ht="14.25" hidden="1"/>
    <row r="242" s="129" customFormat="1" ht="14.25" hidden="1"/>
    <row r="243" s="129" customFormat="1" ht="14.25" hidden="1"/>
    <row r="244" s="129" customFormat="1" ht="14.25" hidden="1"/>
    <row r="245" s="129" customFormat="1" ht="14.25" hidden="1"/>
    <row r="246" s="129" customFormat="1" ht="14.25" hidden="1"/>
    <row r="247" s="129" customFormat="1" ht="14.25" hidden="1"/>
    <row r="248" s="129" customFormat="1" ht="14.25" hidden="1"/>
    <row r="249" s="129" customFormat="1" ht="14.25" hidden="1"/>
    <row r="250" s="129" customFormat="1" ht="14.25" hidden="1"/>
    <row r="251" s="129" customFormat="1" ht="14.25" hidden="1"/>
    <row r="252" s="129" customFormat="1" ht="14.25" hidden="1"/>
    <row r="253" s="129" customFormat="1" ht="14.25" hidden="1"/>
    <row r="254" s="129" customFormat="1" ht="14.25" hidden="1"/>
    <row r="255" s="129" customFormat="1" ht="14.25" hidden="1"/>
    <row r="256" s="129" customFormat="1" ht="14.25" hidden="1"/>
    <row r="257" s="129" customFormat="1" ht="14.25" hidden="1"/>
    <row r="258" s="129" customFormat="1" ht="14.25" hidden="1"/>
    <row r="259" s="129" customFormat="1" ht="14.25" hidden="1"/>
    <row r="260" s="129" customFormat="1" ht="14.25" hidden="1"/>
    <row r="261" s="129" customFormat="1" ht="14.25" hidden="1"/>
    <row r="262" s="129" customFormat="1" ht="14.25" hidden="1"/>
    <row r="263" s="129" customFormat="1" ht="14.25" hidden="1"/>
    <row r="264" s="129" customFormat="1" ht="14.25" hidden="1"/>
    <row r="265" s="129" customFormat="1" ht="14.25" hidden="1"/>
    <row r="266" s="129" customFormat="1" ht="14.25" hidden="1"/>
    <row r="267" s="129" customFormat="1" ht="14.25" hidden="1"/>
    <row r="268" s="129" customFormat="1" ht="14.25" hidden="1"/>
    <row r="269" s="129" customFormat="1" ht="14.25" hidden="1"/>
    <row r="270" s="129" customFormat="1" ht="14.25" hidden="1"/>
    <row r="271" s="129" customFormat="1" ht="14.25" hidden="1"/>
    <row r="272" s="129" customFormat="1" ht="14.25" hidden="1"/>
    <row r="273" s="129" customFormat="1" ht="14.25" hidden="1"/>
    <row r="274" s="129" customFormat="1" ht="14.25" hidden="1"/>
    <row r="275" s="129" customFormat="1" ht="14.25" hidden="1"/>
    <row r="276" s="129" customFormat="1" ht="14.25" hidden="1"/>
    <row r="277" s="129" customFormat="1" ht="14.25" hidden="1"/>
    <row r="278" s="129" customFormat="1" ht="14.25" hidden="1"/>
    <row r="279" s="129" customFormat="1" ht="14.25" hidden="1"/>
    <row r="280" s="129" customFormat="1" ht="14.25" hidden="1"/>
    <row r="281" s="129" customFormat="1" ht="14.25" hidden="1"/>
    <row r="282" s="129" customFormat="1" ht="14.25" hidden="1"/>
    <row r="283" s="129" customFormat="1" ht="14.25" hidden="1"/>
    <row r="284" s="129" customFormat="1" ht="14.25" hidden="1"/>
    <row r="285" s="129" customFormat="1" ht="14.25" hidden="1"/>
    <row r="286" s="129" customFormat="1" ht="14.25" hidden="1"/>
    <row r="287" s="129" customFormat="1" ht="14.25" hidden="1"/>
    <row r="288" s="129" customFormat="1" ht="14.25" hidden="1"/>
    <row r="289" s="129" customFormat="1" ht="14.25" hidden="1"/>
    <row r="290" s="129" customFormat="1" ht="14.25" hidden="1"/>
    <row r="291" s="129" customFormat="1" ht="14.25" hidden="1"/>
    <row r="292" s="129" customFormat="1" ht="14.25" hidden="1"/>
    <row r="293" s="129" customFormat="1" ht="14.25" hidden="1"/>
    <row r="294" s="129" customFormat="1" ht="14.25" hidden="1"/>
    <row r="295" s="129" customFormat="1" ht="14.25" hidden="1"/>
    <row r="296" s="129" customFormat="1" ht="14.25" hidden="1"/>
    <row r="297" s="129" customFormat="1" ht="14.25" hidden="1"/>
    <row r="298" s="129" customFormat="1" ht="14.25" hidden="1"/>
    <row r="299" s="129" customFormat="1" ht="14.25" hidden="1"/>
    <row r="300" s="129" customFormat="1" ht="14.25" hidden="1"/>
    <row r="301" s="129" customFormat="1" ht="14.25" hidden="1"/>
    <row r="302" s="129" customFormat="1" ht="14.25" hidden="1"/>
    <row r="303" s="129" customFormat="1" ht="14.25" hidden="1"/>
    <row r="304" s="129" customFormat="1" ht="14.25" hidden="1"/>
    <row r="305" s="129" customFormat="1" ht="14.25" hidden="1"/>
    <row r="306" s="129" customFormat="1" ht="14.25" hidden="1"/>
    <row r="307" s="129" customFormat="1" ht="14.25" hidden="1"/>
    <row r="308" s="129" customFormat="1" ht="14.25" hidden="1"/>
    <row r="309" s="129" customFormat="1" ht="14.25" hidden="1"/>
    <row r="310" s="129" customFormat="1" ht="14.25" hidden="1"/>
    <row r="311" s="129" customFormat="1" ht="14.25" hidden="1"/>
    <row r="312" s="129" customFormat="1" ht="14.25" hidden="1"/>
    <row r="313" s="129" customFormat="1" ht="14.25" hidden="1"/>
    <row r="314" s="129" customFormat="1" ht="14.25" hidden="1"/>
    <row r="315" s="129" customFormat="1" ht="14.25" hidden="1"/>
    <row r="316" s="129" customFormat="1" ht="14.25" hidden="1"/>
    <row r="317" s="129" customFormat="1" ht="14.25" hidden="1"/>
    <row r="318" s="129" customFormat="1" ht="14.25" hidden="1"/>
    <row r="319" s="129" customFormat="1" ht="14.25" hidden="1"/>
    <row r="320" s="129" customFormat="1" ht="14.25" hidden="1"/>
    <row r="321" s="129" customFormat="1" ht="14.25" hidden="1"/>
    <row r="322" s="129" customFormat="1" ht="14.25" hidden="1"/>
    <row r="323" s="129" customFormat="1" ht="14.25" hidden="1"/>
    <row r="324" s="129" customFormat="1" ht="14.25" hidden="1"/>
    <row r="325" s="129" customFormat="1" ht="14.25" hidden="1"/>
    <row r="326" s="129" customFormat="1" ht="14.25" hidden="1"/>
    <row r="327" s="129" customFormat="1" ht="14.25" hidden="1"/>
    <row r="328" s="129" customFormat="1" ht="14.25" hidden="1"/>
    <row r="329" s="129" customFormat="1" ht="14.25" hidden="1"/>
    <row r="330" s="129" customFormat="1" ht="14.25" hidden="1"/>
    <row r="331" s="129" customFormat="1" ht="14.25" hidden="1"/>
    <row r="332" s="129" customFormat="1" ht="14.25" hidden="1"/>
    <row r="333" s="129" customFormat="1" ht="14.25" hidden="1"/>
    <row r="334" s="129" customFormat="1" ht="14.25" hidden="1"/>
    <row r="335" s="129" customFormat="1" ht="14.25" hidden="1"/>
    <row r="336" s="129" customFormat="1" ht="14.25" hidden="1"/>
    <row r="337" s="129" customFormat="1" ht="14.25" hidden="1"/>
    <row r="338" s="129" customFormat="1" ht="14.25" hidden="1"/>
    <row r="339" s="129" customFormat="1" ht="14.25" hidden="1"/>
    <row r="340" s="129" customFormat="1" ht="14.25" hidden="1"/>
    <row r="341" s="129" customFormat="1" ht="14.25" hidden="1"/>
    <row r="342" s="129" customFormat="1" ht="14.25" hidden="1"/>
    <row r="343" s="129" customFormat="1" ht="14.25" hidden="1"/>
    <row r="344" s="129" customFormat="1" ht="14.25" hidden="1"/>
    <row r="345" s="129" customFormat="1" ht="14.25" hidden="1"/>
    <row r="346" s="129" customFormat="1" ht="14.25" hidden="1"/>
    <row r="347" s="129" customFormat="1" ht="14.25" hidden="1"/>
    <row r="348" s="129" customFormat="1" ht="14.25" hidden="1"/>
    <row r="349" s="129" customFormat="1" ht="14.25" hidden="1"/>
    <row r="350" s="129" customFormat="1" ht="14.25" hidden="1"/>
    <row r="351" s="129" customFormat="1" ht="14.25" hidden="1"/>
    <row r="352" s="129" customFormat="1" ht="14.25" hidden="1"/>
    <row r="353" s="129" customFormat="1" ht="14.25" hidden="1"/>
    <row r="354" s="129" customFormat="1" ht="14.25" hidden="1"/>
    <row r="355" s="129" customFormat="1" ht="14.25" hidden="1"/>
    <row r="356" s="129" customFormat="1" ht="14.25" hidden="1"/>
    <row r="357" s="129" customFormat="1" ht="14.25" hidden="1"/>
    <row r="358" s="129" customFormat="1" ht="14.25" hidden="1"/>
    <row r="359" s="129" customFormat="1" ht="14.25" hidden="1"/>
    <row r="360" s="129" customFormat="1" ht="14.25" hidden="1"/>
    <row r="361" s="129" customFormat="1" ht="14.25" hidden="1"/>
    <row r="362" s="129" customFormat="1" ht="14.25" hidden="1"/>
    <row r="363" s="129" customFormat="1" ht="14.25" hidden="1"/>
    <row r="364" s="129" customFormat="1" ht="14.25" hidden="1"/>
    <row r="365" s="129" customFormat="1" ht="14.25" hidden="1"/>
    <row r="366" s="129" customFormat="1" ht="14.25" hidden="1"/>
    <row r="367" s="129" customFormat="1" ht="14.25" hidden="1"/>
    <row r="368" s="129" customFormat="1" ht="14.25" hidden="1"/>
    <row r="369" s="129" customFormat="1" ht="14.25" hidden="1"/>
    <row r="370" s="129" customFormat="1" ht="14.25" hidden="1"/>
    <row r="371" s="129" customFormat="1" ht="14.25" hidden="1"/>
    <row r="372" s="129" customFormat="1" ht="14.25" hidden="1"/>
    <row r="373" s="129" customFormat="1" ht="14.25" hidden="1"/>
    <row r="374" s="129" customFormat="1" ht="14.25" hidden="1"/>
    <row r="375" s="129" customFormat="1" ht="14.25" hidden="1"/>
    <row r="376" s="129" customFormat="1" ht="14.25" hidden="1"/>
    <row r="377" s="129" customFormat="1" ht="14.25" hidden="1"/>
    <row r="378" s="129" customFormat="1" ht="14.25" hidden="1"/>
    <row r="379" s="129" customFormat="1" ht="14.25" hidden="1"/>
    <row r="380" s="129" customFormat="1" ht="14.25" hidden="1"/>
    <row r="381" s="129" customFormat="1" ht="14.25" hidden="1"/>
    <row r="382" s="129" customFormat="1" ht="14.25" hidden="1"/>
    <row r="383" s="129" customFormat="1" ht="14.25" hidden="1"/>
    <row r="384" s="129" customFormat="1" ht="14.25" hidden="1"/>
    <row r="385" s="129" customFormat="1" ht="14.25" hidden="1"/>
    <row r="386" s="129" customFormat="1" ht="14.25" hidden="1"/>
    <row r="387" s="129" customFormat="1" ht="14.25" hidden="1"/>
    <row r="388" s="129" customFormat="1" ht="14.25" hidden="1"/>
    <row r="389" s="129" customFormat="1" ht="14.25" hidden="1"/>
    <row r="390" s="129" customFormat="1" ht="14.25" hidden="1"/>
    <row r="391" s="129" customFormat="1" ht="14.25" hidden="1"/>
    <row r="392" s="129" customFormat="1" ht="14.25" hidden="1"/>
    <row r="393" s="129" customFormat="1" ht="14.25" hidden="1"/>
    <row r="394" s="129" customFormat="1" ht="14.25" hidden="1"/>
    <row r="395" s="129" customFormat="1" ht="14.25" hidden="1"/>
    <row r="396" s="129" customFormat="1" ht="14.25" hidden="1"/>
    <row r="397" s="129" customFormat="1" ht="14.25" hidden="1"/>
    <row r="398" s="129" customFormat="1" ht="14.25" hidden="1"/>
    <row r="399" s="129" customFormat="1" ht="14.25" hidden="1"/>
    <row r="400" s="129" customFormat="1" ht="14.25" hidden="1"/>
    <row r="401" s="129" customFormat="1" ht="14.25" hidden="1"/>
    <row r="402" s="129" customFormat="1" ht="14.25" hidden="1"/>
    <row r="403" s="129" customFormat="1" ht="14.25" hidden="1"/>
    <row r="404" s="129" customFormat="1" ht="14.25" hidden="1"/>
    <row r="405" s="129" customFormat="1" ht="14.25" hidden="1"/>
    <row r="406" s="129" customFormat="1" ht="14.25" hidden="1"/>
    <row r="407" s="129" customFormat="1" ht="14.25" hidden="1"/>
    <row r="408" s="129" customFormat="1" ht="14.25" hidden="1"/>
    <row r="409" s="129" customFormat="1" ht="14.25" hidden="1"/>
    <row r="410" s="129" customFormat="1" ht="14.25" hidden="1"/>
    <row r="411" s="129" customFormat="1" ht="14.25" hidden="1"/>
    <row r="412" s="129" customFormat="1" ht="14.25" hidden="1"/>
    <row r="413" s="129" customFormat="1" ht="14.25" hidden="1"/>
    <row r="414" s="129" customFormat="1" ht="14.25" hidden="1"/>
    <row r="415" s="129" customFormat="1" ht="14.25" hidden="1"/>
    <row r="416" s="129" customFormat="1" ht="14.25" hidden="1"/>
    <row r="417" s="129" customFormat="1" ht="14.25" hidden="1"/>
    <row r="418" s="129" customFormat="1" ht="14.25" hidden="1"/>
    <row r="419" s="129" customFormat="1" ht="14.25" hidden="1"/>
    <row r="420" s="129" customFormat="1" ht="14.25" hidden="1"/>
    <row r="421" s="129" customFormat="1" ht="14.25" hidden="1"/>
    <row r="422" s="129" customFormat="1" ht="14.25" hidden="1"/>
    <row r="423" s="129" customFormat="1" ht="14.25" hidden="1"/>
    <row r="424" s="129" customFormat="1" ht="14.25" hidden="1"/>
    <row r="425" s="129" customFormat="1" ht="14.25" hidden="1"/>
    <row r="426" s="129" customFormat="1" ht="14.25" hidden="1"/>
    <row r="427" s="129" customFormat="1" ht="14.25" hidden="1"/>
    <row r="428" s="129" customFormat="1" ht="14.25" hidden="1"/>
    <row r="429" s="129" customFormat="1" ht="14.25" hidden="1"/>
    <row r="430" s="129" customFormat="1" ht="14.25" hidden="1"/>
    <row r="431" s="129" customFormat="1" ht="14.25" hidden="1"/>
    <row r="432" s="129" customFormat="1" ht="14.25" hidden="1"/>
    <row r="433" s="129" customFormat="1" ht="14.25" hidden="1"/>
    <row r="434" s="129" customFormat="1" ht="14.25" hidden="1"/>
    <row r="435" s="129" customFormat="1" ht="14.25" hidden="1"/>
    <row r="436" s="129" customFormat="1" ht="14.25" hidden="1"/>
    <row r="437" s="129" customFormat="1" ht="14.25" hidden="1"/>
    <row r="438" s="129" customFormat="1" ht="14.25" hidden="1"/>
    <row r="439" s="129" customFormat="1" ht="14.25" hidden="1"/>
    <row r="440" s="129" customFormat="1" ht="14.25" hidden="1"/>
    <row r="441" s="129" customFormat="1" ht="14.25" hidden="1"/>
    <row r="442" s="129" customFormat="1" ht="14.25" hidden="1"/>
    <row r="443" s="129" customFormat="1" ht="14.25" hidden="1"/>
    <row r="444" s="129" customFormat="1" ht="14.25" hidden="1"/>
    <row r="445" s="129" customFormat="1" ht="14.25" hidden="1"/>
    <row r="446" s="129" customFormat="1" ht="14.25" hidden="1"/>
    <row r="447" s="129" customFormat="1" ht="14.25" hidden="1"/>
    <row r="448" s="129" customFormat="1" ht="14.25" hidden="1"/>
    <row r="449" s="129" customFormat="1" ht="14.25" hidden="1"/>
    <row r="450" s="129" customFormat="1" ht="14.25" hidden="1"/>
    <row r="451" s="129" customFormat="1" ht="14.25" hidden="1"/>
    <row r="452" s="129" customFormat="1" ht="14.25" hidden="1"/>
    <row r="453" s="129" customFormat="1" ht="14.25" hidden="1"/>
    <row r="454" s="129" customFormat="1" ht="14.25" hidden="1"/>
    <row r="455" s="129" customFormat="1" ht="14.25" hidden="1"/>
    <row r="456" s="129" customFormat="1" ht="14.25" hidden="1"/>
    <row r="457" s="129" customFormat="1" ht="14.25" hidden="1"/>
    <row r="458" s="129" customFormat="1" ht="14.25" hidden="1"/>
    <row r="459" s="129" customFormat="1" ht="14.25" hidden="1"/>
    <row r="460" s="129" customFormat="1" ht="14.25" hidden="1"/>
    <row r="461" s="129" customFormat="1" ht="14.25" hidden="1"/>
    <row r="462" s="129" customFormat="1" ht="14.25" hidden="1"/>
    <row r="463" s="129" customFormat="1" ht="14.25" hidden="1"/>
    <row r="464" s="129" customFormat="1" ht="14.25" hidden="1"/>
    <row r="465" s="129" customFormat="1" ht="14.25" hidden="1"/>
    <row r="466" s="129" customFormat="1" ht="14.25" hidden="1"/>
    <row r="467" s="129" customFormat="1" ht="14.25">
      <c r="C467" s="146"/>
    </row>
    <row r="468" s="129" customFormat="1" ht="14.25"/>
  </sheetData>
  <sheetProtection/>
  <mergeCells count="1"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S13"/>
  <sheetViews>
    <sheetView zoomScale="92" zoomScaleNormal="92" zoomScalePageLayoutView="0" workbookViewId="0" topLeftCell="A1">
      <pane xSplit="1" ySplit="6" topLeftCell="B7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8.88671875" defaultRowHeight="13.5"/>
  <cols>
    <col min="1" max="1" width="10.77734375" style="22" customWidth="1"/>
    <col min="2" max="5" width="9.88671875" style="22" customWidth="1"/>
    <col min="6" max="7" width="15.99609375" style="22" customWidth="1"/>
    <col min="8" max="9" width="9.88671875" style="22" customWidth="1"/>
    <col min="10" max="10" width="10.88671875" style="22" customWidth="1"/>
    <col min="11" max="16384" width="8.88671875" style="22" customWidth="1"/>
  </cols>
  <sheetData>
    <row r="1" spans="1:10" ht="23.25">
      <c r="A1" s="511" t="s">
        <v>103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 ht="18.75" customHeight="1">
      <c r="A2" s="22" t="s">
        <v>99</v>
      </c>
      <c r="J2" s="24" t="s">
        <v>100</v>
      </c>
    </row>
    <row r="3" spans="1:10" ht="27" customHeight="1">
      <c r="A3" s="39"/>
      <c r="B3" s="47" t="s">
        <v>4</v>
      </c>
      <c r="C3" s="47" t="s">
        <v>105</v>
      </c>
      <c r="D3" s="47" t="s">
        <v>166</v>
      </c>
      <c r="E3" s="47" t="s">
        <v>106</v>
      </c>
      <c r="F3" s="47" t="s">
        <v>167</v>
      </c>
      <c r="G3" s="47" t="s">
        <v>168</v>
      </c>
      <c r="H3" s="82" t="s">
        <v>169</v>
      </c>
      <c r="I3" s="47" t="s">
        <v>170</v>
      </c>
      <c r="J3" s="39"/>
    </row>
    <row r="4" spans="1:10" ht="27" customHeight="1">
      <c r="A4" s="71" t="s">
        <v>66</v>
      </c>
      <c r="B4" s="44"/>
      <c r="C4" s="44"/>
      <c r="D4" s="44"/>
      <c r="E4" s="44"/>
      <c r="F4" s="83"/>
      <c r="G4" s="42"/>
      <c r="H4" s="44"/>
      <c r="I4" s="44"/>
      <c r="J4" s="45" t="s">
        <v>67</v>
      </c>
    </row>
    <row r="5" spans="1:10" ht="27" customHeight="1">
      <c r="A5" s="48"/>
      <c r="B5" s="44"/>
      <c r="C5" s="44"/>
      <c r="D5" s="44"/>
      <c r="E5" s="44"/>
      <c r="F5" s="44"/>
      <c r="G5" s="37"/>
      <c r="H5" s="44"/>
      <c r="I5" s="44"/>
      <c r="J5" s="48"/>
    </row>
    <row r="6" spans="1:10" ht="27" customHeight="1">
      <c r="A6" s="49"/>
      <c r="B6" s="30" t="s">
        <v>0</v>
      </c>
      <c r="C6" s="30" t="s">
        <v>107</v>
      </c>
      <c r="D6" s="30" t="s">
        <v>108</v>
      </c>
      <c r="E6" s="30" t="s">
        <v>144</v>
      </c>
      <c r="F6" s="32" t="s">
        <v>145</v>
      </c>
      <c r="G6" s="32" t="s">
        <v>146</v>
      </c>
      <c r="H6" s="30" t="s">
        <v>109</v>
      </c>
      <c r="I6" s="32" t="s">
        <v>110</v>
      </c>
      <c r="J6" s="49"/>
    </row>
    <row r="7" spans="1:10" ht="39.75" customHeight="1">
      <c r="A7" s="35" t="s">
        <v>71</v>
      </c>
      <c r="B7" s="36">
        <v>51022</v>
      </c>
      <c r="C7" s="36">
        <v>34184</v>
      </c>
      <c r="D7" s="36">
        <v>7125</v>
      </c>
      <c r="E7" s="36">
        <v>6423</v>
      </c>
      <c r="F7" s="36">
        <v>414</v>
      </c>
      <c r="G7" s="51">
        <v>58</v>
      </c>
      <c r="H7" s="51">
        <v>183</v>
      </c>
      <c r="I7" s="80">
        <v>2635</v>
      </c>
      <c r="J7" s="50" t="s">
        <v>71</v>
      </c>
    </row>
    <row r="8" spans="1:10" ht="39.75" customHeight="1">
      <c r="A8" s="35" t="s">
        <v>335</v>
      </c>
      <c r="B8" s="36">
        <v>53330</v>
      </c>
      <c r="C8" s="36">
        <v>35289</v>
      </c>
      <c r="D8" s="36">
        <v>7203</v>
      </c>
      <c r="E8" s="36">
        <v>7464</v>
      </c>
      <c r="F8" s="36">
        <v>389</v>
      </c>
      <c r="G8" s="51">
        <v>0</v>
      </c>
      <c r="H8" s="51">
        <v>0</v>
      </c>
      <c r="I8" s="80">
        <v>2985</v>
      </c>
      <c r="J8" s="50" t="s">
        <v>335</v>
      </c>
    </row>
    <row r="9" spans="1:10" s="77" customFormat="1" ht="39.75" customHeight="1">
      <c r="A9" s="35" t="s">
        <v>336</v>
      </c>
      <c r="B9" s="51">
        <v>53433</v>
      </c>
      <c r="C9" s="51">
        <v>35413</v>
      </c>
      <c r="D9" s="51">
        <v>7070</v>
      </c>
      <c r="E9" s="51">
        <v>7623</v>
      </c>
      <c r="F9" s="51">
        <v>232</v>
      </c>
      <c r="G9" s="51">
        <v>0</v>
      </c>
      <c r="H9" s="51">
        <v>178</v>
      </c>
      <c r="I9" s="101">
        <v>2917</v>
      </c>
      <c r="J9" s="45" t="s">
        <v>336</v>
      </c>
    </row>
    <row r="10" spans="1:10" s="48" customFormat="1" ht="39.75" customHeight="1">
      <c r="A10" s="35" t="s">
        <v>337</v>
      </c>
      <c r="B10" s="51">
        <v>54869.121</v>
      </c>
      <c r="C10" s="51">
        <v>36276.792</v>
      </c>
      <c r="D10" s="51">
        <v>7353.316</v>
      </c>
      <c r="E10" s="51">
        <v>7773.711</v>
      </c>
      <c r="F10" s="51">
        <v>229.954</v>
      </c>
      <c r="G10" s="51">
        <v>0</v>
      </c>
      <c r="H10" s="51">
        <v>161.665</v>
      </c>
      <c r="I10" s="51">
        <v>3073.683</v>
      </c>
      <c r="J10" s="37" t="s">
        <v>337</v>
      </c>
    </row>
    <row r="11" spans="1:10" s="86" customFormat="1" ht="39.75" customHeight="1">
      <c r="A11" s="74" t="s">
        <v>338</v>
      </c>
      <c r="B11" s="75">
        <f>SUM(C11:I11)</f>
        <v>56063.611999999994</v>
      </c>
      <c r="C11" s="75">
        <v>37072.829</v>
      </c>
      <c r="D11" s="75">
        <v>7548.634</v>
      </c>
      <c r="E11" s="75">
        <v>8016.45</v>
      </c>
      <c r="F11" s="75">
        <v>229.715</v>
      </c>
      <c r="G11" s="75">
        <v>0</v>
      </c>
      <c r="H11" s="75">
        <v>200.561</v>
      </c>
      <c r="I11" s="75">
        <v>2995.423</v>
      </c>
      <c r="J11" s="76" t="s">
        <v>338</v>
      </c>
    </row>
    <row r="12" spans="1:8" s="53" customFormat="1" ht="15.75" customHeight="1">
      <c r="A12" s="46" t="s">
        <v>467</v>
      </c>
      <c r="B12" s="46"/>
      <c r="F12" s="303" t="s">
        <v>468</v>
      </c>
      <c r="H12" s="46"/>
    </row>
    <row r="13" spans="1:19" s="274" customFormat="1" ht="15.75" customHeight="1">
      <c r="A13" s="305" t="s">
        <v>400</v>
      </c>
      <c r="B13" s="306"/>
      <c r="C13" s="306"/>
      <c r="D13" s="306"/>
      <c r="E13" s="306"/>
      <c r="F13" s="306" t="s">
        <v>471</v>
      </c>
      <c r="H13" s="306"/>
      <c r="I13" s="306"/>
      <c r="J13" s="306"/>
      <c r="K13" s="306"/>
      <c r="M13" s="306"/>
      <c r="N13" s="306"/>
      <c r="O13" s="306"/>
      <c r="P13" s="306"/>
      <c r="Q13" s="306"/>
      <c r="R13" s="306"/>
      <c r="S13" s="306"/>
    </row>
  </sheetData>
  <sheetProtection/>
  <mergeCells count="1"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S12"/>
  <sheetViews>
    <sheetView zoomScale="90" zoomScaleNormal="90" zoomScaleSheetLayoutView="100" zoomScalePageLayoutView="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J1"/>
    </sheetView>
  </sheetViews>
  <sheetFormatPr defaultColWidth="8.88671875" defaultRowHeight="13.5"/>
  <cols>
    <col min="1" max="1" width="10.77734375" style="22" customWidth="1"/>
    <col min="2" max="5" width="9.6640625" style="22" customWidth="1"/>
    <col min="6" max="6" width="14.6640625" style="22" customWidth="1"/>
    <col min="7" max="7" width="14.3359375" style="22" customWidth="1"/>
    <col min="8" max="9" width="9.6640625" style="22" customWidth="1"/>
    <col min="10" max="10" width="10.77734375" style="22" customWidth="1"/>
    <col min="11" max="16384" width="8.88671875" style="22" customWidth="1"/>
  </cols>
  <sheetData>
    <row r="1" spans="1:10" ht="30" customHeight="1">
      <c r="A1" s="511" t="s">
        <v>104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 ht="18" customHeight="1">
      <c r="A2" s="22" t="s">
        <v>171</v>
      </c>
      <c r="J2" s="24" t="s">
        <v>147</v>
      </c>
    </row>
    <row r="3" spans="1:10" ht="26.25" customHeight="1">
      <c r="A3" s="39"/>
      <c r="B3" s="47" t="s">
        <v>4</v>
      </c>
      <c r="C3" s="47" t="s">
        <v>105</v>
      </c>
      <c r="D3" s="47" t="s">
        <v>166</v>
      </c>
      <c r="E3" s="47" t="s">
        <v>106</v>
      </c>
      <c r="F3" s="68" t="s">
        <v>167</v>
      </c>
      <c r="G3" s="68" t="s">
        <v>168</v>
      </c>
      <c r="H3" s="47" t="s">
        <v>148</v>
      </c>
      <c r="I3" s="47" t="s">
        <v>170</v>
      </c>
      <c r="J3" s="39"/>
    </row>
    <row r="4" spans="1:10" ht="26.25" customHeight="1">
      <c r="A4" s="71" t="s">
        <v>66</v>
      </c>
      <c r="B4" s="44"/>
      <c r="C4" s="44"/>
      <c r="D4" s="44"/>
      <c r="E4" s="44"/>
      <c r="F4" s="83"/>
      <c r="G4" s="83"/>
      <c r="H4" s="44"/>
      <c r="I4" s="44"/>
      <c r="J4" s="45" t="s">
        <v>67</v>
      </c>
    </row>
    <row r="5" spans="1:10" ht="26.25" customHeight="1">
      <c r="A5" s="49"/>
      <c r="B5" s="30" t="s">
        <v>0</v>
      </c>
      <c r="C5" s="30" t="s">
        <v>107</v>
      </c>
      <c r="D5" s="30" t="s">
        <v>108</v>
      </c>
      <c r="E5" s="30" t="s">
        <v>144</v>
      </c>
      <c r="F5" s="84" t="s">
        <v>145</v>
      </c>
      <c r="G5" s="84" t="s">
        <v>146</v>
      </c>
      <c r="H5" s="30" t="s">
        <v>109</v>
      </c>
      <c r="I5" s="32" t="s">
        <v>110</v>
      </c>
      <c r="J5" s="49"/>
    </row>
    <row r="6" spans="1:10" ht="39.75" customHeight="1">
      <c r="A6" s="35" t="s">
        <v>71</v>
      </c>
      <c r="B6" s="73">
        <v>31710475</v>
      </c>
      <c r="C6" s="36">
        <v>13266775</v>
      </c>
      <c r="D6" s="36">
        <v>7125403</v>
      </c>
      <c r="E6" s="36">
        <v>9758062</v>
      </c>
      <c r="F6" s="36">
        <v>433120</v>
      </c>
      <c r="G6" s="36">
        <v>67814</v>
      </c>
      <c r="H6" s="36">
        <v>61883</v>
      </c>
      <c r="I6" s="52">
        <v>997418</v>
      </c>
      <c r="J6" s="50" t="s">
        <v>71</v>
      </c>
    </row>
    <row r="7" spans="1:10" ht="39.75" customHeight="1">
      <c r="A7" s="35" t="s">
        <v>335</v>
      </c>
      <c r="B7" s="73">
        <v>31855270</v>
      </c>
      <c r="C7" s="36">
        <v>12583902</v>
      </c>
      <c r="D7" s="36">
        <v>6692972</v>
      </c>
      <c r="E7" s="36">
        <v>11239956</v>
      </c>
      <c r="F7" s="36">
        <v>398600</v>
      </c>
      <c r="G7" s="51">
        <v>0</v>
      </c>
      <c r="H7" s="51">
        <v>0</v>
      </c>
      <c r="I7" s="52">
        <v>939840</v>
      </c>
      <c r="J7" s="50" t="s">
        <v>335</v>
      </c>
    </row>
    <row r="8" spans="1:10" s="81" customFormat="1" ht="39.75" customHeight="1">
      <c r="A8" s="35" t="s">
        <v>336</v>
      </c>
      <c r="B8" s="51">
        <v>31727537</v>
      </c>
      <c r="C8" s="51">
        <v>12596980</v>
      </c>
      <c r="D8" s="51">
        <v>6535032</v>
      </c>
      <c r="E8" s="51">
        <v>11411508</v>
      </c>
      <c r="F8" s="51">
        <v>216754</v>
      </c>
      <c r="G8" s="51">
        <v>0</v>
      </c>
      <c r="H8" s="51">
        <v>71391</v>
      </c>
      <c r="I8" s="52">
        <v>895872</v>
      </c>
      <c r="J8" s="45" t="s">
        <v>336</v>
      </c>
    </row>
    <row r="9" spans="1:10" s="48" customFormat="1" ht="39.75" customHeight="1">
      <c r="A9" s="35" t="s">
        <v>337</v>
      </c>
      <c r="B9" s="51">
        <v>32626728</v>
      </c>
      <c r="C9" s="51">
        <v>12886141</v>
      </c>
      <c r="D9" s="51">
        <v>6867157</v>
      </c>
      <c r="E9" s="51">
        <v>11562972</v>
      </c>
      <c r="F9" s="51">
        <v>209023</v>
      </c>
      <c r="G9" s="51">
        <v>0</v>
      </c>
      <c r="H9" s="51">
        <v>161665</v>
      </c>
      <c r="I9" s="51">
        <v>939770</v>
      </c>
      <c r="J9" s="37" t="s">
        <v>337</v>
      </c>
    </row>
    <row r="10" spans="1:10" s="86" customFormat="1" ht="39.75" customHeight="1">
      <c r="A10" s="74" t="s">
        <v>338</v>
      </c>
      <c r="B10" s="75">
        <f>SUM(C10:I10)</f>
        <v>33544019</v>
      </c>
      <c r="C10" s="75">
        <v>13190903</v>
      </c>
      <c r="D10" s="75">
        <v>7137218</v>
      </c>
      <c r="E10" s="75">
        <v>12008194</v>
      </c>
      <c r="F10" s="75">
        <v>206161</v>
      </c>
      <c r="G10" s="75">
        <v>0</v>
      </c>
      <c r="H10" s="75">
        <v>81114</v>
      </c>
      <c r="I10" s="75">
        <v>920429</v>
      </c>
      <c r="J10" s="76" t="s">
        <v>338</v>
      </c>
    </row>
    <row r="11" spans="1:8" s="53" customFormat="1" ht="14.25" customHeight="1">
      <c r="A11" s="46" t="s">
        <v>555</v>
      </c>
      <c r="B11" s="46"/>
      <c r="F11" s="303" t="s">
        <v>460</v>
      </c>
      <c r="H11" s="46"/>
    </row>
    <row r="12" spans="1:19" s="274" customFormat="1" ht="14.25" customHeight="1">
      <c r="A12" s="305" t="s">
        <v>457</v>
      </c>
      <c r="B12" s="306"/>
      <c r="C12" s="306"/>
      <c r="D12" s="306"/>
      <c r="E12" s="306"/>
      <c r="F12" s="306" t="s">
        <v>459</v>
      </c>
      <c r="H12" s="306"/>
      <c r="I12" s="306"/>
      <c r="J12" s="306"/>
      <c r="K12" s="306"/>
      <c r="M12" s="306"/>
      <c r="N12" s="306"/>
      <c r="O12" s="306"/>
      <c r="P12" s="306"/>
      <c r="Q12" s="306"/>
      <c r="R12" s="306"/>
      <c r="S12" s="306"/>
    </row>
  </sheetData>
  <sheetProtection/>
  <mergeCells count="1"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2"/>
  <sheetViews>
    <sheetView zoomScale="85" zoomScaleNormal="85" zoomScaleSheetLayoutView="100" workbookViewId="0" topLeftCell="A1">
      <selection activeCell="A1" sqref="A1:O1"/>
    </sheetView>
  </sheetViews>
  <sheetFormatPr defaultColWidth="8.88671875" defaultRowHeight="13.5"/>
  <cols>
    <col min="1" max="1" width="8.3359375" style="353" customWidth="1"/>
    <col min="2" max="2" width="8.6640625" style="353" customWidth="1"/>
    <col min="3" max="3" width="9.10546875" style="353" customWidth="1"/>
    <col min="4" max="4" width="9.77734375" style="353" customWidth="1"/>
    <col min="5" max="5" width="9.10546875" style="353" customWidth="1"/>
    <col min="6" max="6" width="10.5546875" style="353" customWidth="1"/>
    <col min="7" max="7" width="8.99609375" style="353" bestFit="1" customWidth="1"/>
    <col min="8" max="8" width="9.10546875" style="353" bestFit="1" customWidth="1"/>
    <col min="9" max="9" width="7.99609375" style="353" customWidth="1"/>
    <col min="10" max="10" width="5.4453125" style="353" customWidth="1"/>
    <col min="11" max="11" width="4.6640625" style="353" customWidth="1"/>
    <col min="12" max="12" width="4.88671875" style="353" customWidth="1"/>
    <col min="13" max="13" width="3.99609375" style="353" customWidth="1"/>
    <col min="14" max="14" width="6.3359375" style="353" customWidth="1"/>
    <col min="15" max="15" width="9.5546875" style="353" bestFit="1" customWidth="1"/>
    <col min="16" max="16" width="8.5546875" style="353" bestFit="1" customWidth="1"/>
    <col min="17" max="17" width="8.77734375" style="353" customWidth="1"/>
    <col min="18" max="18" width="7.6640625" style="353" customWidth="1"/>
    <col min="19" max="19" width="11.10546875" style="353" customWidth="1"/>
    <col min="20" max="16384" width="7.10546875" style="353" customWidth="1"/>
  </cols>
  <sheetData>
    <row r="1" spans="1:20" ht="32.25" customHeight="1">
      <c r="A1" s="293" t="s">
        <v>472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352"/>
      <c r="Q1" s="352"/>
      <c r="R1" s="352"/>
      <c r="S1" s="352"/>
      <c r="T1" s="352"/>
    </row>
    <row r="2" spans="1:15" s="354" customFormat="1" ht="24" customHeight="1">
      <c r="A2" s="285" t="s">
        <v>473</v>
      </c>
      <c r="B2" s="285"/>
      <c r="O2" s="355" t="s">
        <v>474</v>
      </c>
    </row>
    <row r="3" spans="1:16" s="360" customFormat="1" ht="24.75" customHeight="1">
      <c r="A3" s="445" t="s">
        <v>475</v>
      </c>
      <c r="B3" s="356" t="s">
        <v>476</v>
      </c>
      <c r="C3" s="357" t="s">
        <v>477</v>
      </c>
      <c r="D3" s="357" t="s">
        <v>478</v>
      </c>
      <c r="E3" s="357" t="s">
        <v>479</v>
      </c>
      <c r="F3" s="465" t="s">
        <v>480</v>
      </c>
      <c r="G3" s="465"/>
      <c r="H3" s="465"/>
      <c r="I3" s="465"/>
      <c r="J3" s="465"/>
      <c r="K3" s="465"/>
      <c r="L3" s="465"/>
      <c r="M3" s="465"/>
      <c r="N3" s="465"/>
      <c r="O3" s="448" t="s">
        <v>481</v>
      </c>
      <c r="P3" s="359"/>
    </row>
    <row r="4" spans="1:16" s="360" customFormat="1" ht="24.75" customHeight="1">
      <c r="A4" s="446"/>
      <c r="B4" s="362" t="s">
        <v>482</v>
      </c>
      <c r="C4" s="362" t="s">
        <v>482</v>
      </c>
      <c r="D4" s="362" t="s">
        <v>482</v>
      </c>
      <c r="E4" s="362" t="s">
        <v>482</v>
      </c>
      <c r="F4" s="378" t="s">
        <v>483</v>
      </c>
      <c r="G4" s="294"/>
      <c r="H4" s="294"/>
      <c r="I4" s="294"/>
      <c r="J4" s="378" t="s">
        <v>484</v>
      </c>
      <c r="K4" s="294"/>
      <c r="L4" s="294"/>
      <c r="M4" s="284"/>
      <c r="N4" s="356" t="s">
        <v>485</v>
      </c>
      <c r="O4" s="428"/>
      <c r="P4" s="359"/>
    </row>
    <row r="5" spans="1:16" s="360" customFormat="1" ht="20.25" customHeight="1">
      <c r="A5" s="446"/>
      <c r="B5" s="364"/>
      <c r="C5" s="364" t="s">
        <v>486</v>
      </c>
      <c r="D5" s="364" t="s">
        <v>482</v>
      </c>
      <c r="E5" s="364" t="s">
        <v>482</v>
      </c>
      <c r="F5" s="362" t="s">
        <v>487</v>
      </c>
      <c r="G5" s="365" t="s">
        <v>488</v>
      </c>
      <c r="H5" s="365" t="s">
        <v>489</v>
      </c>
      <c r="I5" s="358" t="s">
        <v>490</v>
      </c>
      <c r="J5" s="364"/>
      <c r="K5" s="365"/>
      <c r="L5" s="365"/>
      <c r="M5" s="365"/>
      <c r="N5" s="364" t="s">
        <v>491</v>
      </c>
      <c r="O5" s="428"/>
      <c r="P5" s="359"/>
    </row>
    <row r="6" spans="1:16" s="360" customFormat="1" ht="20.25" customHeight="1">
      <c r="A6" s="446"/>
      <c r="B6" s="364" t="s">
        <v>492</v>
      </c>
      <c r="C6" s="364" t="s">
        <v>493</v>
      </c>
      <c r="D6" s="364" t="s">
        <v>494</v>
      </c>
      <c r="E6" s="364" t="s">
        <v>494</v>
      </c>
      <c r="F6" s="364"/>
      <c r="G6" s="364" t="s">
        <v>495</v>
      </c>
      <c r="H6" s="364" t="s">
        <v>496</v>
      </c>
      <c r="I6" s="363" t="s">
        <v>497</v>
      </c>
      <c r="J6" s="362" t="s">
        <v>487</v>
      </c>
      <c r="K6" s="366" t="s">
        <v>498</v>
      </c>
      <c r="L6" s="366" t="s">
        <v>499</v>
      </c>
      <c r="M6" s="362" t="s">
        <v>500</v>
      </c>
      <c r="N6" s="364" t="s">
        <v>501</v>
      </c>
      <c r="O6" s="428"/>
      <c r="P6" s="359"/>
    </row>
    <row r="7" spans="1:16" s="360" customFormat="1" ht="20.25" customHeight="1">
      <c r="A7" s="447"/>
      <c r="B7" s="367" t="s">
        <v>502</v>
      </c>
      <c r="C7" s="367" t="s">
        <v>503</v>
      </c>
      <c r="D7" s="367" t="s">
        <v>504</v>
      </c>
      <c r="E7" s="367" t="s">
        <v>501</v>
      </c>
      <c r="F7" s="367" t="s">
        <v>494</v>
      </c>
      <c r="G7" s="367" t="s">
        <v>505</v>
      </c>
      <c r="H7" s="367" t="s">
        <v>506</v>
      </c>
      <c r="I7" s="368" t="s">
        <v>507</v>
      </c>
      <c r="J7" s="367"/>
      <c r="K7" s="367"/>
      <c r="L7" s="367"/>
      <c r="M7" s="367"/>
      <c r="N7" s="367" t="s">
        <v>482</v>
      </c>
      <c r="O7" s="406"/>
      <c r="P7" s="359"/>
    </row>
    <row r="8" spans="1:16" s="381" customFormat="1" ht="18.75" customHeight="1">
      <c r="A8" s="369" t="s">
        <v>508</v>
      </c>
      <c r="B8" s="370" t="s">
        <v>2</v>
      </c>
      <c r="C8" s="370" t="s">
        <v>2</v>
      </c>
      <c r="D8" s="371">
        <v>405819</v>
      </c>
      <c r="E8" s="372">
        <v>977.87</v>
      </c>
      <c r="F8" s="371">
        <v>301364</v>
      </c>
      <c r="G8" s="373" t="s">
        <v>2</v>
      </c>
      <c r="H8" s="371">
        <v>301364</v>
      </c>
      <c r="I8" s="374" t="s">
        <v>509</v>
      </c>
      <c r="J8" s="374" t="s">
        <v>509</v>
      </c>
      <c r="K8" s="374" t="s">
        <v>509</v>
      </c>
      <c r="L8" s="374" t="s">
        <v>509</v>
      </c>
      <c r="M8" s="374" t="s">
        <v>509</v>
      </c>
      <c r="N8" s="375" t="s">
        <v>509</v>
      </c>
      <c r="O8" s="379" t="s">
        <v>508</v>
      </c>
      <c r="P8" s="380"/>
    </row>
    <row r="9" spans="1:16" s="381" customFormat="1" ht="18.75" customHeight="1">
      <c r="A9" s="369" t="s">
        <v>335</v>
      </c>
      <c r="B9" s="382" t="s">
        <v>2</v>
      </c>
      <c r="C9" s="382" t="s">
        <v>2</v>
      </c>
      <c r="D9" s="371">
        <v>408364</v>
      </c>
      <c r="E9" s="372">
        <v>877.7</v>
      </c>
      <c r="F9" s="371">
        <v>335594</v>
      </c>
      <c r="G9" s="374" t="s">
        <v>2</v>
      </c>
      <c r="H9" s="371">
        <v>335594</v>
      </c>
      <c r="I9" s="374" t="s">
        <v>509</v>
      </c>
      <c r="J9" s="374" t="s">
        <v>509</v>
      </c>
      <c r="K9" s="374" t="s">
        <v>509</v>
      </c>
      <c r="L9" s="374" t="s">
        <v>509</v>
      </c>
      <c r="M9" s="374" t="s">
        <v>509</v>
      </c>
      <c r="N9" s="375">
        <v>77.89</v>
      </c>
      <c r="O9" s="379" t="s">
        <v>335</v>
      </c>
      <c r="P9" s="380"/>
    </row>
    <row r="10" spans="1:16" s="381" customFormat="1" ht="18.75" customHeight="1">
      <c r="A10" s="369" t="s">
        <v>336</v>
      </c>
      <c r="B10" s="382" t="s">
        <v>2</v>
      </c>
      <c r="C10" s="382" t="s">
        <v>2</v>
      </c>
      <c r="D10" s="371">
        <v>410915</v>
      </c>
      <c r="E10" s="372">
        <v>977.8</v>
      </c>
      <c r="F10" s="371">
        <v>339461</v>
      </c>
      <c r="G10" s="374" t="s">
        <v>2</v>
      </c>
      <c r="H10" s="371">
        <v>339461</v>
      </c>
      <c r="I10" s="374" t="s">
        <v>2</v>
      </c>
      <c r="J10" s="374" t="s">
        <v>2</v>
      </c>
      <c r="K10" s="374" t="s">
        <v>2</v>
      </c>
      <c r="L10" s="374" t="s">
        <v>2</v>
      </c>
      <c r="M10" s="374" t="s">
        <v>2</v>
      </c>
      <c r="N10" s="375">
        <v>86.8</v>
      </c>
      <c r="O10" s="379" t="s">
        <v>336</v>
      </c>
      <c r="P10" s="380"/>
    </row>
    <row r="11" spans="1:16" s="381" customFormat="1" ht="18.75" customHeight="1">
      <c r="A11" s="369" t="s">
        <v>510</v>
      </c>
      <c r="B11" s="382" t="s">
        <v>2</v>
      </c>
      <c r="C11" s="382" t="s">
        <v>2</v>
      </c>
      <c r="D11" s="371">
        <v>414116</v>
      </c>
      <c r="E11" s="372">
        <v>978</v>
      </c>
      <c r="F11" s="371">
        <v>356006</v>
      </c>
      <c r="G11" s="374" t="s">
        <v>2</v>
      </c>
      <c r="H11" s="371">
        <v>349073</v>
      </c>
      <c r="I11" s="374" t="s">
        <v>2</v>
      </c>
      <c r="J11" s="374" t="s">
        <v>2</v>
      </c>
      <c r="K11" s="374" t="s">
        <v>2</v>
      </c>
      <c r="L11" s="374" t="s">
        <v>2</v>
      </c>
      <c r="M11" s="374" t="s">
        <v>2</v>
      </c>
      <c r="N11" s="375">
        <v>83.2</v>
      </c>
      <c r="O11" s="379" t="s">
        <v>510</v>
      </c>
      <c r="P11" s="380"/>
    </row>
    <row r="12" spans="1:16" s="403" customFormat="1" ht="18.75" customHeight="1">
      <c r="A12" s="400" t="s">
        <v>523</v>
      </c>
      <c r="B12" s="407" t="s">
        <v>520</v>
      </c>
      <c r="C12" s="407" t="s">
        <v>520</v>
      </c>
      <c r="D12" s="408">
        <v>421683</v>
      </c>
      <c r="E12" s="409">
        <v>978</v>
      </c>
      <c r="F12" s="408">
        <v>369655</v>
      </c>
      <c r="G12" s="410" t="s">
        <v>520</v>
      </c>
      <c r="H12" s="408">
        <v>369655</v>
      </c>
      <c r="I12" s="410" t="s">
        <v>520</v>
      </c>
      <c r="J12" s="410" t="s">
        <v>520</v>
      </c>
      <c r="K12" s="410" t="s">
        <v>520</v>
      </c>
      <c r="L12" s="410" t="s">
        <v>520</v>
      </c>
      <c r="M12" s="410" t="s">
        <v>520</v>
      </c>
      <c r="N12" s="411">
        <v>103.2</v>
      </c>
      <c r="O12" s="401" t="s">
        <v>524</v>
      </c>
      <c r="P12" s="402"/>
    </row>
    <row r="13" spans="1:21" s="360" customFormat="1" ht="21.75" customHeight="1">
      <c r="A13" s="383"/>
      <c r="B13" s="384"/>
      <c r="C13" s="384"/>
      <c r="D13" s="14"/>
      <c r="E13" s="15"/>
      <c r="F13" s="14"/>
      <c r="G13" s="385"/>
      <c r="H13" s="14"/>
      <c r="I13" s="14"/>
      <c r="J13" s="385"/>
      <c r="K13" s="385"/>
      <c r="L13" s="385" t="s">
        <v>482</v>
      </c>
      <c r="M13" s="385"/>
      <c r="N13" s="386"/>
      <c r="O13" s="14"/>
      <c r="P13" s="14"/>
      <c r="Q13" s="14"/>
      <c r="R13" s="15"/>
      <c r="S13" s="387"/>
      <c r="T13" s="383"/>
      <c r="U13" s="359"/>
    </row>
    <row r="14" spans="1:8" s="360" customFormat="1" ht="28.5" customHeight="1">
      <c r="A14" s="445" t="s">
        <v>511</v>
      </c>
      <c r="B14" s="376" t="s">
        <v>512</v>
      </c>
      <c r="C14" s="465"/>
      <c r="D14" s="465"/>
      <c r="E14" s="377"/>
      <c r="F14" s="388" t="s">
        <v>513</v>
      </c>
      <c r="G14" s="448" t="s">
        <v>481</v>
      </c>
      <c r="H14" s="359"/>
    </row>
    <row r="15" spans="1:8" s="360" customFormat="1" ht="28.5" customHeight="1">
      <c r="A15" s="446"/>
      <c r="B15" s="378" t="s">
        <v>514</v>
      </c>
      <c r="C15" s="291"/>
      <c r="D15" s="292"/>
      <c r="E15" s="361" t="s">
        <v>485</v>
      </c>
      <c r="F15" s="389" t="s">
        <v>482</v>
      </c>
      <c r="G15" s="428"/>
      <c r="H15" s="359"/>
    </row>
    <row r="16" spans="1:8" s="360" customFormat="1" ht="14.25">
      <c r="A16" s="446"/>
      <c r="B16" s="364"/>
      <c r="C16" s="365"/>
      <c r="D16" s="365"/>
      <c r="E16" s="390" t="s">
        <v>491</v>
      </c>
      <c r="F16" s="389" t="s">
        <v>515</v>
      </c>
      <c r="G16" s="428"/>
      <c r="H16" s="359"/>
    </row>
    <row r="17" spans="1:8" s="360" customFormat="1" ht="14.25">
      <c r="A17" s="446"/>
      <c r="B17" s="362" t="s">
        <v>487</v>
      </c>
      <c r="C17" s="362" t="s">
        <v>516</v>
      </c>
      <c r="D17" s="362" t="s">
        <v>517</v>
      </c>
      <c r="E17" s="390" t="s">
        <v>501</v>
      </c>
      <c r="F17" s="389" t="s">
        <v>518</v>
      </c>
      <c r="G17" s="428"/>
      <c r="H17" s="359"/>
    </row>
    <row r="18" spans="1:8" s="360" customFormat="1" ht="14.25">
      <c r="A18" s="447"/>
      <c r="B18" s="367"/>
      <c r="C18" s="391" t="s">
        <v>5</v>
      </c>
      <c r="D18" s="391" t="s">
        <v>6</v>
      </c>
      <c r="E18" s="392"/>
      <c r="F18" s="393" t="s">
        <v>519</v>
      </c>
      <c r="G18" s="406"/>
      <c r="H18" s="359"/>
    </row>
    <row r="19" spans="1:15" s="381" customFormat="1" ht="27" customHeight="1">
      <c r="A19" s="369" t="s">
        <v>508</v>
      </c>
      <c r="B19" s="394">
        <v>104455</v>
      </c>
      <c r="C19" s="394">
        <v>60842</v>
      </c>
      <c r="D19" s="394">
        <v>43613</v>
      </c>
      <c r="E19" s="395">
        <v>928.62</v>
      </c>
      <c r="F19" s="396">
        <v>74.2606925747686</v>
      </c>
      <c r="G19" s="379" t="s">
        <v>508</v>
      </c>
      <c r="H19" s="397"/>
      <c r="I19" s="398"/>
      <c r="J19" s="398"/>
      <c r="K19" s="398"/>
      <c r="L19" s="398"/>
      <c r="M19" s="398"/>
      <c r="N19" s="398"/>
      <c r="O19" s="398"/>
    </row>
    <row r="20" spans="1:15" s="381" customFormat="1" ht="27" customHeight="1">
      <c r="A20" s="369" t="s">
        <v>335</v>
      </c>
      <c r="B20" s="394">
        <v>72770</v>
      </c>
      <c r="C20" s="394">
        <v>28760</v>
      </c>
      <c r="D20" s="394">
        <v>44010</v>
      </c>
      <c r="E20" s="395">
        <v>899.8</v>
      </c>
      <c r="F20" s="396">
        <v>82.2</v>
      </c>
      <c r="G20" s="379" t="s">
        <v>335</v>
      </c>
      <c r="H20" s="397"/>
      <c r="I20" s="398"/>
      <c r="J20" s="398"/>
      <c r="K20" s="398"/>
      <c r="L20" s="398"/>
      <c r="M20" s="398"/>
      <c r="N20" s="398"/>
      <c r="O20" s="398"/>
    </row>
    <row r="21" spans="1:15" s="381" customFormat="1" ht="27" customHeight="1">
      <c r="A21" s="369" t="s">
        <v>336</v>
      </c>
      <c r="B21" s="394">
        <v>71453</v>
      </c>
      <c r="C21" s="394">
        <v>18958</v>
      </c>
      <c r="D21" s="394">
        <v>52495</v>
      </c>
      <c r="E21" s="395">
        <v>901.1</v>
      </c>
      <c r="F21" s="396">
        <v>82.6</v>
      </c>
      <c r="G21" s="379" t="s">
        <v>336</v>
      </c>
      <c r="H21" s="397"/>
      <c r="I21" s="398"/>
      <c r="J21" s="398"/>
      <c r="K21" s="398"/>
      <c r="L21" s="398"/>
      <c r="M21" s="398"/>
      <c r="N21" s="398"/>
      <c r="O21" s="398"/>
    </row>
    <row r="22" spans="1:15" s="381" customFormat="1" ht="27" customHeight="1">
      <c r="A22" s="369" t="s">
        <v>510</v>
      </c>
      <c r="B22" s="394">
        <v>65043</v>
      </c>
      <c r="C22" s="394">
        <v>25762</v>
      </c>
      <c r="D22" s="394">
        <v>38281</v>
      </c>
      <c r="E22" s="395">
        <v>894.8</v>
      </c>
      <c r="F22" s="396">
        <v>84.3</v>
      </c>
      <c r="G22" s="379" t="s">
        <v>510</v>
      </c>
      <c r="H22" s="397"/>
      <c r="I22" s="398"/>
      <c r="J22" s="398"/>
      <c r="K22" s="398"/>
      <c r="L22" s="398"/>
      <c r="M22" s="398"/>
      <c r="N22" s="398"/>
      <c r="O22" s="398"/>
    </row>
    <row r="23" spans="1:15" s="403" customFormat="1" ht="27" customHeight="1">
      <c r="A23" s="400" t="s">
        <v>522</v>
      </c>
      <c r="B23" s="413">
        <v>52028</v>
      </c>
      <c r="C23" s="408">
        <v>20612</v>
      </c>
      <c r="D23" s="408">
        <v>31416</v>
      </c>
      <c r="E23" s="409">
        <v>895</v>
      </c>
      <c r="F23" s="414">
        <v>87.7</v>
      </c>
      <c r="G23" s="401" t="s">
        <v>521</v>
      </c>
      <c r="H23" s="404"/>
      <c r="I23" s="405"/>
      <c r="J23" s="405"/>
      <c r="K23" s="405"/>
      <c r="L23" s="405"/>
      <c r="M23" s="405"/>
      <c r="N23" s="405"/>
      <c r="O23" s="405"/>
    </row>
    <row r="24" spans="1:8" s="53" customFormat="1" ht="15.75" customHeight="1">
      <c r="A24" s="46" t="s">
        <v>467</v>
      </c>
      <c r="B24" s="46"/>
      <c r="F24" s="303" t="s">
        <v>468</v>
      </c>
      <c r="H24" s="46"/>
    </row>
    <row r="25" spans="1:21" ht="20.25" customHeight="1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</row>
    <row r="26" spans="1:21" ht="14.2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</row>
    <row r="27" spans="1:21" ht="14.25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</row>
    <row r="28" spans="1:21" ht="14.2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</row>
    <row r="29" spans="1:21" ht="14.2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</row>
    <row r="30" spans="1:21" ht="14.2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</row>
    <row r="31" ht="14.25">
      <c r="U31" s="399"/>
    </row>
    <row r="32" ht="14.25">
      <c r="U32" s="399"/>
    </row>
  </sheetData>
  <mergeCells count="11">
    <mergeCell ref="A1:O1"/>
    <mergeCell ref="F4:I4"/>
    <mergeCell ref="J4:M4"/>
    <mergeCell ref="A2:B2"/>
    <mergeCell ref="F3:N3"/>
    <mergeCell ref="A3:A7"/>
    <mergeCell ref="O3:O7"/>
    <mergeCell ref="A14:A18"/>
    <mergeCell ref="G14:G18"/>
    <mergeCell ref="B14:E14"/>
    <mergeCell ref="B15:D15"/>
  </mergeCells>
  <printOptions/>
  <pageMargins left="0.7480314960629921" right="0.5511811023622047" top="0.984251968503937" bottom="0.33" header="0.5118110236220472" footer="0.27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workbookViewId="0" topLeftCell="A1">
      <selection activeCell="A1" sqref="A1:J1"/>
    </sheetView>
  </sheetViews>
  <sheetFormatPr defaultColWidth="8.88671875" defaultRowHeight="13.5"/>
  <cols>
    <col min="1" max="1" width="9.3359375" style="399" customWidth="1"/>
    <col min="2" max="2" width="14.77734375" style="399" customWidth="1"/>
    <col min="3" max="3" width="12.10546875" style="399" customWidth="1"/>
    <col min="4" max="5" width="10.99609375" style="399" customWidth="1"/>
    <col min="6" max="7" width="10.21484375" style="399" customWidth="1"/>
    <col min="8" max="8" width="13.4453125" style="399" customWidth="1"/>
    <col min="9" max="10" width="11.99609375" style="399" customWidth="1"/>
    <col min="11" max="11" width="9.10546875" style="399" customWidth="1"/>
    <col min="12" max="12" width="10.6640625" style="399" customWidth="1"/>
    <col min="13" max="13" width="10.3359375" style="399" customWidth="1"/>
    <col min="14" max="14" width="11.3359375" style="399" customWidth="1"/>
    <col min="15" max="15" width="10.6640625" style="399" customWidth="1"/>
    <col min="16" max="16" width="11.99609375" style="399" customWidth="1"/>
    <col min="17" max="16384" width="7.10546875" style="399" customWidth="1"/>
  </cols>
  <sheetData>
    <row r="1" spans="1:16" ht="33" customHeight="1">
      <c r="A1" s="543" t="s">
        <v>526</v>
      </c>
      <c r="B1" s="543"/>
      <c r="C1" s="543"/>
      <c r="D1" s="543"/>
      <c r="E1" s="543"/>
      <c r="F1" s="543"/>
      <c r="G1" s="543"/>
      <c r="H1" s="543"/>
      <c r="I1" s="543"/>
      <c r="J1" s="543"/>
      <c r="K1" s="415"/>
      <c r="L1" s="415"/>
      <c r="M1" s="415"/>
      <c r="N1" s="415"/>
      <c r="O1" s="415"/>
      <c r="P1" s="415"/>
    </row>
    <row r="2" spans="1:10" s="416" customFormat="1" ht="18" customHeight="1">
      <c r="A2" s="416" t="s">
        <v>527</v>
      </c>
      <c r="B2" s="417"/>
      <c r="C2" s="417"/>
      <c r="D2" s="417"/>
      <c r="E2" s="417"/>
      <c r="F2" s="417"/>
      <c r="G2" s="417"/>
      <c r="H2" s="417"/>
      <c r="I2" s="417"/>
      <c r="J2" s="417" t="s">
        <v>525</v>
      </c>
    </row>
    <row r="3" spans="1:10" s="416" customFormat="1" ht="27.75" customHeight="1">
      <c r="A3" s="550" t="s">
        <v>528</v>
      </c>
      <c r="B3" s="544" t="s">
        <v>529</v>
      </c>
      <c r="C3" s="545"/>
      <c r="D3" s="545"/>
      <c r="E3" s="545"/>
      <c r="F3" s="545"/>
      <c r="G3" s="545"/>
      <c r="H3" s="545"/>
      <c r="I3" s="545"/>
      <c r="J3" s="545"/>
    </row>
    <row r="4" spans="1:10" s="416" customFormat="1" ht="18" customHeight="1">
      <c r="A4" s="551"/>
      <c r="B4" s="418" t="s">
        <v>530</v>
      </c>
      <c r="C4" s="418" t="s">
        <v>531</v>
      </c>
      <c r="D4" s="559" t="s">
        <v>532</v>
      </c>
      <c r="E4" s="560"/>
      <c r="F4" s="546" t="s">
        <v>533</v>
      </c>
      <c r="G4" s="547"/>
      <c r="H4" s="418" t="s">
        <v>534</v>
      </c>
      <c r="I4" s="418" t="s">
        <v>535</v>
      </c>
      <c r="J4" s="358" t="s">
        <v>536</v>
      </c>
    </row>
    <row r="5" spans="1:10" s="424" customFormat="1" ht="18" customHeight="1">
      <c r="A5" s="551"/>
      <c r="B5" s="419"/>
      <c r="C5" s="419"/>
      <c r="D5" s="420"/>
      <c r="E5" s="421" t="s">
        <v>537</v>
      </c>
      <c r="F5" s="422"/>
      <c r="G5" s="423"/>
      <c r="H5" s="419"/>
      <c r="I5" s="419"/>
      <c r="J5" s="363"/>
    </row>
    <row r="6" spans="1:10" s="429" customFormat="1" ht="12.75">
      <c r="A6" s="551"/>
      <c r="B6" s="425"/>
      <c r="C6" s="425"/>
      <c r="D6" s="426"/>
      <c r="E6" s="427" t="s">
        <v>537</v>
      </c>
      <c r="F6" s="535"/>
      <c r="G6" s="536"/>
      <c r="H6" s="425"/>
      <c r="I6" s="425"/>
      <c r="J6" s="363"/>
    </row>
    <row r="7" spans="1:10" s="416" customFormat="1" ht="15.75" customHeight="1">
      <c r="A7" s="552"/>
      <c r="B7" s="430" t="s">
        <v>538</v>
      </c>
      <c r="C7" s="430" t="s">
        <v>539</v>
      </c>
      <c r="D7" s="406" t="s">
        <v>540</v>
      </c>
      <c r="E7" s="561"/>
      <c r="F7" s="548" t="s">
        <v>541</v>
      </c>
      <c r="G7" s="549"/>
      <c r="H7" s="431" t="s">
        <v>542</v>
      </c>
      <c r="I7" s="432" t="s">
        <v>543</v>
      </c>
      <c r="J7" s="368"/>
    </row>
    <row r="8" spans="1:10" s="381" customFormat="1" ht="24.75" customHeight="1">
      <c r="A8" s="433" t="s">
        <v>544</v>
      </c>
      <c r="B8" s="434">
        <f>SUM(C8:I8)</f>
        <v>10212</v>
      </c>
      <c r="C8" s="435">
        <v>3334</v>
      </c>
      <c r="D8" s="537">
        <v>6121</v>
      </c>
      <c r="E8" s="537"/>
      <c r="F8" s="541">
        <v>751</v>
      </c>
      <c r="G8" s="541"/>
      <c r="H8" s="436">
        <v>6</v>
      </c>
      <c r="I8" s="437">
        <v>0</v>
      </c>
      <c r="J8" s="438" t="s">
        <v>544</v>
      </c>
    </row>
    <row r="9" spans="1:10" s="381" customFormat="1" ht="24.75" customHeight="1">
      <c r="A9" s="433" t="s">
        <v>335</v>
      </c>
      <c r="B9" s="434">
        <v>10102</v>
      </c>
      <c r="C9" s="435">
        <v>3354</v>
      </c>
      <c r="D9" s="534">
        <v>6087</v>
      </c>
      <c r="E9" s="534"/>
      <c r="F9" s="542">
        <v>654</v>
      </c>
      <c r="G9" s="542"/>
      <c r="H9" s="436">
        <v>7</v>
      </c>
      <c r="I9" s="439">
        <v>0</v>
      </c>
      <c r="J9" s="438" t="s">
        <v>335</v>
      </c>
    </row>
    <row r="10" spans="1:10" s="381" customFormat="1" ht="24.75" customHeight="1">
      <c r="A10" s="433" t="s">
        <v>336</v>
      </c>
      <c r="B10" s="434">
        <v>10158</v>
      </c>
      <c r="C10" s="435">
        <v>3387</v>
      </c>
      <c r="D10" s="534">
        <v>6183</v>
      </c>
      <c r="E10" s="534"/>
      <c r="F10" s="542">
        <v>580</v>
      </c>
      <c r="G10" s="542"/>
      <c r="H10" s="436">
        <v>8</v>
      </c>
      <c r="I10" s="439">
        <v>0</v>
      </c>
      <c r="J10" s="438" t="s">
        <v>336</v>
      </c>
    </row>
    <row r="11" spans="1:10" s="381" customFormat="1" ht="24.75" customHeight="1">
      <c r="A11" s="433" t="s">
        <v>545</v>
      </c>
      <c r="B11" s="435">
        <v>38484</v>
      </c>
      <c r="C11" s="435">
        <v>22807</v>
      </c>
      <c r="D11" s="534">
        <v>13281</v>
      </c>
      <c r="E11" s="534"/>
      <c r="F11" s="534">
        <v>2362</v>
      </c>
      <c r="G11" s="534"/>
      <c r="H11" s="436">
        <v>34</v>
      </c>
      <c r="I11" s="439">
        <v>0</v>
      </c>
      <c r="J11" s="438" t="s">
        <v>545</v>
      </c>
    </row>
    <row r="12" spans="1:10" s="403" customFormat="1" ht="24.75" customHeight="1">
      <c r="A12" s="459" t="s">
        <v>338</v>
      </c>
      <c r="B12" s="604">
        <v>10570</v>
      </c>
      <c r="C12" s="604">
        <v>3473</v>
      </c>
      <c r="D12" s="605">
        <v>6454</v>
      </c>
      <c r="E12" s="605"/>
      <c r="F12" s="605">
        <v>642</v>
      </c>
      <c r="G12" s="605"/>
      <c r="H12" s="604">
        <v>1</v>
      </c>
      <c r="I12" s="606" t="s">
        <v>339</v>
      </c>
      <c r="J12" s="460" t="s">
        <v>338</v>
      </c>
    </row>
    <row r="13" spans="3:10" s="416" customFormat="1" ht="12" customHeight="1">
      <c r="C13" s="417"/>
      <c r="D13" s="417"/>
      <c r="E13" s="417"/>
      <c r="F13" s="417"/>
      <c r="G13" s="440" t="s">
        <v>537</v>
      </c>
      <c r="H13" s="440" t="s">
        <v>537</v>
      </c>
      <c r="I13" s="412"/>
      <c r="J13" s="412"/>
    </row>
    <row r="14" spans="1:8" s="416" customFormat="1" ht="27" customHeight="1">
      <c r="A14" s="556" t="s">
        <v>528</v>
      </c>
      <c r="B14" s="538" t="s">
        <v>546</v>
      </c>
      <c r="C14" s="539"/>
      <c r="D14" s="539"/>
      <c r="E14" s="539"/>
      <c r="F14" s="539"/>
      <c r="G14" s="540"/>
      <c r="H14" s="553" t="s">
        <v>547</v>
      </c>
    </row>
    <row r="15" spans="1:8" s="416" customFormat="1" ht="24.75">
      <c r="A15" s="557"/>
      <c r="B15" s="441" t="s">
        <v>548</v>
      </c>
      <c r="C15" s="441" t="s">
        <v>549</v>
      </c>
      <c r="D15" s="441" t="s">
        <v>550</v>
      </c>
      <c r="E15" s="441" t="s">
        <v>551</v>
      </c>
      <c r="F15" s="441" t="s">
        <v>552</v>
      </c>
      <c r="G15" s="442" t="s">
        <v>553</v>
      </c>
      <c r="H15" s="554"/>
    </row>
    <row r="16" spans="1:8" s="416" customFormat="1" ht="12.75">
      <c r="A16" s="557"/>
      <c r="B16" s="443" t="s">
        <v>20</v>
      </c>
      <c r="C16" s="443" t="s">
        <v>9</v>
      </c>
      <c r="D16" s="443" t="s">
        <v>12</v>
      </c>
      <c r="E16" s="443" t="s">
        <v>15</v>
      </c>
      <c r="F16" s="443" t="s">
        <v>17</v>
      </c>
      <c r="G16" s="444" t="s">
        <v>554</v>
      </c>
      <c r="H16" s="554"/>
    </row>
    <row r="17" spans="1:8" s="416" customFormat="1" ht="36.75" customHeight="1">
      <c r="A17" s="557"/>
      <c r="B17" s="449" t="s">
        <v>7</v>
      </c>
      <c r="C17" s="449" t="s">
        <v>10</v>
      </c>
      <c r="D17" s="449" t="s">
        <v>13</v>
      </c>
      <c r="E17" s="449" t="s">
        <v>16</v>
      </c>
      <c r="F17" s="449" t="s">
        <v>18</v>
      </c>
      <c r="G17" s="450" t="s">
        <v>19</v>
      </c>
      <c r="H17" s="554"/>
    </row>
    <row r="18" spans="1:8" s="416" customFormat="1" ht="12.75">
      <c r="A18" s="558"/>
      <c r="B18" s="451" t="s">
        <v>8</v>
      </c>
      <c r="C18" s="451" t="s">
        <v>11</v>
      </c>
      <c r="D18" s="451" t="s">
        <v>14</v>
      </c>
      <c r="E18" s="451" t="s">
        <v>11</v>
      </c>
      <c r="F18" s="451" t="s">
        <v>14</v>
      </c>
      <c r="G18" s="452"/>
      <c r="H18" s="555"/>
    </row>
    <row r="19" spans="1:9" s="381" customFormat="1" ht="24.75" customHeight="1">
      <c r="A19" s="433" t="s">
        <v>544</v>
      </c>
      <c r="B19" s="453">
        <v>35996</v>
      </c>
      <c r="C19" s="454">
        <v>10213</v>
      </c>
      <c r="D19" s="455">
        <v>284</v>
      </c>
      <c r="E19" s="439">
        <v>19174</v>
      </c>
      <c r="F19" s="456">
        <f>(E19/B19*1000)</f>
        <v>532.6702966996332</v>
      </c>
      <c r="G19" s="457">
        <f>(D19/F19*100)</f>
        <v>53.31628246583916</v>
      </c>
      <c r="H19" s="438" t="s">
        <v>544</v>
      </c>
      <c r="I19" s="398"/>
    </row>
    <row r="20" spans="1:10" s="381" customFormat="1" ht="24.75" customHeight="1">
      <c r="A20" s="433" t="s">
        <v>335</v>
      </c>
      <c r="B20" s="453">
        <v>36343</v>
      </c>
      <c r="C20" s="454">
        <v>10102</v>
      </c>
      <c r="D20" s="455">
        <v>277.96274385713895</v>
      </c>
      <c r="E20" s="439">
        <v>20766</v>
      </c>
      <c r="F20" s="456">
        <v>571.4</v>
      </c>
      <c r="G20" s="457">
        <v>48.6</v>
      </c>
      <c r="H20" s="438" t="s">
        <v>335</v>
      </c>
      <c r="I20" s="398"/>
      <c r="J20" s="398"/>
    </row>
    <row r="21" spans="1:10" s="381" customFormat="1" ht="24.75" customHeight="1">
      <c r="A21" s="433" t="s">
        <v>336</v>
      </c>
      <c r="B21" s="453">
        <v>38806</v>
      </c>
      <c r="C21" s="454">
        <v>10158</v>
      </c>
      <c r="D21" s="455">
        <v>262</v>
      </c>
      <c r="E21" s="439">
        <v>25456</v>
      </c>
      <c r="F21" s="456">
        <v>656</v>
      </c>
      <c r="G21" s="457">
        <v>39.9</v>
      </c>
      <c r="H21" s="438" t="s">
        <v>336</v>
      </c>
      <c r="I21" s="398"/>
      <c r="J21" s="398"/>
    </row>
    <row r="22" spans="1:10" s="381" customFormat="1" ht="24.75" customHeight="1">
      <c r="A22" s="433" t="s">
        <v>545</v>
      </c>
      <c r="B22" s="453">
        <v>38484</v>
      </c>
      <c r="C22" s="454">
        <v>10605</v>
      </c>
      <c r="D22" s="455">
        <v>276</v>
      </c>
      <c r="E22" s="439">
        <v>32268</v>
      </c>
      <c r="F22" s="456">
        <v>838.5</v>
      </c>
      <c r="G22" s="457">
        <v>32.9</v>
      </c>
      <c r="H22" s="438" t="s">
        <v>545</v>
      </c>
      <c r="I22" s="398"/>
      <c r="J22" s="398"/>
    </row>
    <row r="23" spans="1:10" s="403" customFormat="1" ht="24.75" customHeight="1">
      <c r="A23" s="459" t="s">
        <v>604</v>
      </c>
      <c r="B23" s="607">
        <v>37995</v>
      </c>
      <c r="C23" s="604">
        <v>10570</v>
      </c>
      <c r="D23" s="608">
        <v>278</v>
      </c>
      <c r="E23" s="604">
        <v>34836</v>
      </c>
      <c r="F23" s="609">
        <v>916.9</v>
      </c>
      <c r="G23" s="610">
        <v>30.3</v>
      </c>
      <c r="H23" s="460" t="s">
        <v>604</v>
      </c>
      <c r="I23" s="405"/>
      <c r="J23" s="405"/>
    </row>
    <row r="24" spans="1:8" s="53" customFormat="1" ht="14.25" customHeight="1">
      <c r="A24" s="46" t="s">
        <v>555</v>
      </c>
      <c r="B24" s="46"/>
      <c r="F24" s="303" t="s">
        <v>460</v>
      </c>
      <c r="H24" s="46"/>
    </row>
    <row r="25" s="458" customFormat="1" ht="14.25" customHeight="1">
      <c r="A25" s="458" t="s">
        <v>556</v>
      </c>
    </row>
    <row r="26" s="416" customFormat="1" ht="12.75"/>
    <row r="27" s="416" customFormat="1" ht="12.75"/>
    <row r="28" s="416" customFormat="1" ht="12.75"/>
    <row r="29" s="416" customFormat="1" ht="12.75"/>
    <row r="30" s="416" customFormat="1" ht="12.75"/>
    <row r="31" s="416" customFormat="1" ht="12.75"/>
    <row r="32" s="416" customFormat="1" ht="12.75"/>
    <row r="33" s="416" customFormat="1" ht="12.75"/>
    <row r="34" s="416" customFormat="1" ht="12.75"/>
    <row r="35" s="416" customFormat="1" ht="12.75"/>
    <row r="36" s="416" customFormat="1" ht="12.75"/>
    <row r="37" s="416" customFormat="1" ht="12.75"/>
    <row r="38" s="416" customFormat="1" ht="12.75"/>
    <row r="39" s="416" customFormat="1" ht="12.75"/>
    <row r="40" s="416" customFormat="1" ht="12.75"/>
    <row r="41" s="416" customFormat="1" ht="12.75"/>
    <row r="42" s="416" customFormat="1" ht="12.75"/>
    <row r="43" s="416" customFormat="1" ht="12.75"/>
    <row r="44" s="416" customFormat="1" ht="12.75"/>
    <row r="45" s="416" customFormat="1" ht="12.75"/>
    <row r="46" s="416" customFormat="1" ht="12.75"/>
    <row r="47" s="416" customFormat="1" ht="12.75"/>
  </sheetData>
  <mergeCells count="21">
    <mergeCell ref="H14:H18"/>
    <mergeCell ref="A14:A18"/>
    <mergeCell ref="D4:E4"/>
    <mergeCell ref="D7:E7"/>
    <mergeCell ref="A1:J1"/>
    <mergeCell ref="B3:J3"/>
    <mergeCell ref="F4:G4"/>
    <mergeCell ref="F7:G7"/>
    <mergeCell ref="A3:A7"/>
    <mergeCell ref="B14:G14"/>
    <mergeCell ref="F8:G8"/>
    <mergeCell ref="F9:G9"/>
    <mergeCell ref="F10:G10"/>
    <mergeCell ref="F11:G11"/>
    <mergeCell ref="F12:G12"/>
    <mergeCell ref="D12:E12"/>
    <mergeCell ref="D9:E9"/>
    <mergeCell ref="D10:E10"/>
    <mergeCell ref="D11:E11"/>
    <mergeCell ref="F6:G6"/>
    <mergeCell ref="D8:E8"/>
  </mergeCells>
  <printOptions/>
  <pageMargins left="0.5511811023622047" right="0.5511811023622047" top="0.984251968503937" bottom="0.73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workbookViewId="0" topLeftCell="A1">
      <selection activeCell="A1" sqref="A1:K1"/>
    </sheetView>
  </sheetViews>
  <sheetFormatPr defaultColWidth="8.88671875" defaultRowHeight="13.5"/>
  <cols>
    <col min="1" max="1" width="8.21484375" style="498" customWidth="1"/>
    <col min="2" max="2" width="9.21484375" style="498" customWidth="1"/>
    <col min="3" max="3" width="9.10546875" style="498" customWidth="1"/>
    <col min="4" max="4" width="8.77734375" style="498" customWidth="1"/>
    <col min="5" max="5" width="7.21484375" style="498" customWidth="1"/>
    <col min="6" max="6" width="7.6640625" style="498" customWidth="1"/>
    <col min="7" max="7" width="9.21484375" style="498" customWidth="1"/>
    <col min="8" max="8" width="8.6640625" style="498" customWidth="1"/>
    <col min="9" max="9" width="7.5546875" style="498" customWidth="1"/>
    <col min="10" max="10" width="7.4453125" style="498" customWidth="1"/>
    <col min="11" max="11" width="8.3359375" style="498" customWidth="1"/>
    <col min="12" max="12" width="9.10546875" style="17" customWidth="1"/>
    <col min="13" max="13" width="9.4453125" style="17" customWidth="1"/>
    <col min="14" max="14" width="9.5546875" style="17" customWidth="1"/>
    <col min="15" max="15" width="8.21484375" style="17" customWidth="1"/>
    <col min="16" max="16" width="7.5546875" style="17" customWidth="1"/>
    <col min="17" max="16384" width="7.10546875" style="17" customWidth="1"/>
  </cols>
  <sheetData>
    <row r="1" spans="1:11" s="461" customFormat="1" ht="32.25" customHeight="1">
      <c r="A1" s="587" t="s">
        <v>558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</row>
    <row r="2" spans="1:12" s="202" customFormat="1" ht="18" customHeight="1">
      <c r="A2" s="588" t="s">
        <v>559</v>
      </c>
      <c r="B2" s="588"/>
      <c r="C2" s="462"/>
      <c r="D2" s="462"/>
      <c r="E2" s="462"/>
      <c r="F2" s="462"/>
      <c r="G2" s="462"/>
      <c r="H2" s="462"/>
      <c r="I2" s="462"/>
      <c r="J2" s="462"/>
      <c r="K2" s="462"/>
      <c r="L2" s="463" t="s">
        <v>560</v>
      </c>
    </row>
    <row r="3" spans="1:12" s="203" customFormat="1" ht="24.75" customHeight="1">
      <c r="A3" s="589" t="s">
        <v>561</v>
      </c>
      <c r="B3" s="464" t="s">
        <v>562</v>
      </c>
      <c r="C3" s="464" t="s">
        <v>563</v>
      </c>
      <c r="D3" s="464" t="s">
        <v>564</v>
      </c>
      <c r="E3" s="570" t="s">
        <v>29</v>
      </c>
      <c r="F3" s="592"/>
      <c r="G3" s="592"/>
      <c r="H3" s="592"/>
      <c r="I3" s="592"/>
      <c r="J3" s="592"/>
      <c r="K3" s="571"/>
      <c r="L3" s="584" t="s">
        <v>547</v>
      </c>
    </row>
    <row r="4" spans="1:12" s="203" customFormat="1" ht="12">
      <c r="A4" s="590"/>
      <c r="B4" s="466" t="s">
        <v>26</v>
      </c>
      <c r="C4" s="466" t="s">
        <v>565</v>
      </c>
      <c r="D4" s="466" t="s">
        <v>566</v>
      </c>
      <c r="E4" s="574"/>
      <c r="F4" s="593"/>
      <c r="G4" s="593"/>
      <c r="H4" s="593"/>
      <c r="I4" s="593"/>
      <c r="J4" s="593"/>
      <c r="K4" s="575"/>
      <c r="L4" s="585"/>
    </row>
    <row r="5" spans="1:12" s="203" customFormat="1" ht="13.5" customHeight="1">
      <c r="A5" s="590"/>
      <c r="B5" s="466" t="s">
        <v>537</v>
      </c>
      <c r="C5" s="467"/>
      <c r="D5" s="466"/>
      <c r="E5" s="464" t="s">
        <v>567</v>
      </c>
      <c r="F5" s="464" t="s">
        <v>24</v>
      </c>
      <c r="G5" s="464" t="s">
        <v>39</v>
      </c>
      <c r="H5" s="576" t="s">
        <v>23</v>
      </c>
      <c r="I5" s="578"/>
      <c r="J5" s="464" t="s">
        <v>42</v>
      </c>
      <c r="K5" s="464" t="s">
        <v>43</v>
      </c>
      <c r="L5" s="585"/>
    </row>
    <row r="6" spans="1:12" s="203" customFormat="1" ht="13.5">
      <c r="A6" s="590"/>
      <c r="C6" s="467"/>
      <c r="D6" s="467"/>
      <c r="E6" s="466" t="s">
        <v>568</v>
      </c>
      <c r="F6" s="466" t="s">
        <v>25</v>
      </c>
      <c r="G6" s="466" t="s">
        <v>25</v>
      </c>
      <c r="H6" s="579" t="s">
        <v>41</v>
      </c>
      <c r="I6" s="581"/>
      <c r="J6" s="466"/>
      <c r="K6" s="466"/>
      <c r="L6" s="585"/>
    </row>
    <row r="7" spans="1:12" s="203" customFormat="1" ht="13.5">
      <c r="A7" s="590"/>
      <c r="B7" s="470"/>
      <c r="C7" s="470"/>
      <c r="D7" s="204"/>
      <c r="E7" s="568" t="s">
        <v>569</v>
      </c>
      <c r="F7" s="568" t="s">
        <v>570</v>
      </c>
      <c r="G7" s="568" t="s">
        <v>40</v>
      </c>
      <c r="H7" s="472" t="s">
        <v>21</v>
      </c>
      <c r="I7" s="472" t="s">
        <v>22</v>
      </c>
      <c r="J7" s="568" t="s">
        <v>571</v>
      </c>
      <c r="K7" s="568" t="s">
        <v>44</v>
      </c>
      <c r="L7" s="585"/>
    </row>
    <row r="8" spans="1:12" s="203" customFormat="1" ht="39" customHeight="1">
      <c r="A8" s="591"/>
      <c r="B8" s="473" t="s">
        <v>27</v>
      </c>
      <c r="C8" s="473" t="s">
        <v>28</v>
      </c>
      <c r="D8" s="474" t="s">
        <v>572</v>
      </c>
      <c r="E8" s="594"/>
      <c r="F8" s="569"/>
      <c r="G8" s="569"/>
      <c r="H8" s="473" t="s">
        <v>48</v>
      </c>
      <c r="I8" s="473" t="s">
        <v>49</v>
      </c>
      <c r="J8" s="569"/>
      <c r="K8" s="569"/>
      <c r="L8" s="586"/>
    </row>
    <row r="9" spans="1:16" s="481" customFormat="1" ht="27" customHeight="1">
      <c r="A9" s="475" t="s">
        <v>544</v>
      </c>
      <c r="B9" s="476">
        <v>2487480</v>
      </c>
      <c r="C9" s="477">
        <v>1745684</v>
      </c>
      <c r="D9" s="510">
        <v>70.17881550806439</v>
      </c>
      <c r="E9" s="478" t="s">
        <v>573</v>
      </c>
      <c r="F9" s="478" t="s">
        <v>573</v>
      </c>
      <c r="G9" s="477">
        <v>1060802</v>
      </c>
      <c r="H9" s="477">
        <v>104569</v>
      </c>
      <c r="I9" s="477">
        <v>623670</v>
      </c>
      <c r="J9" s="477">
        <v>25073</v>
      </c>
      <c r="K9" s="479">
        <v>307490</v>
      </c>
      <c r="L9" s="475" t="s">
        <v>544</v>
      </c>
      <c r="M9" s="480"/>
      <c r="N9" s="480"/>
      <c r="O9" s="480"/>
      <c r="P9" s="480"/>
    </row>
    <row r="10" spans="1:16" s="481" customFormat="1" ht="27" customHeight="1">
      <c r="A10" s="475" t="s">
        <v>574</v>
      </c>
      <c r="B10" s="476">
        <v>2487480</v>
      </c>
      <c r="C10" s="477">
        <v>1776495</v>
      </c>
      <c r="D10" s="510">
        <v>71.41745863283323</v>
      </c>
      <c r="E10" s="482" t="s">
        <v>573</v>
      </c>
      <c r="F10" s="482" t="s">
        <v>573</v>
      </c>
      <c r="G10" s="477">
        <v>1036540</v>
      </c>
      <c r="H10" s="477">
        <v>104076</v>
      </c>
      <c r="I10" s="477">
        <v>619352</v>
      </c>
      <c r="J10" s="477">
        <v>25073</v>
      </c>
      <c r="K10" s="479">
        <v>288039</v>
      </c>
      <c r="L10" s="475" t="s">
        <v>574</v>
      </c>
      <c r="M10" s="480"/>
      <c r="N10" s="480"/>
      <c r="O10" s="480"/>
      <c r="P10" s="480"/>
    </row>
    <row r="11" spans="1:16" s="481" customFormat="1" ht="27" customHeight="1">
      <c r="A11" s="475" t="s">
        <v>575</v>
      </c>
      <c r="B11" s="476">
        <v>2487480</v>
      </c>
      <c r="C11" s="477">
        <v>1840933</v>
      </c>
      <c r="D11" s="510">
        <v>74</v>
      </c>
      <c r="E11" s="482" t="s">
        <v>2</v>
      </c>
      <c r="F11" s="482" t="s">
        <v>2</v>
      </c>
      <c r="G11" s="477">
        <v>959664</v>
      </c>
      <c r="H11" s="477">
        <v>103380</v>
      </c>
      <c r="I11" s="477">
        <v>570949</v>
      </c>
      <c r="J11" s="477">
        <v>23995</v>
      </c>
      <c r="K11" s="479">
        <v>261340</v>
      </c>
      <c r="L11" s="475" t="s">
        <v>575</v>
      </c>
      <c r="M11" s="480"/>
      <c r="N11" s="480"/>
      <c r="O11" s="480"/>
      <c r="P11" s="480"/>
    </row>
    <row r="12" spans="1:16" s="481" customFormat="1" ht="27" customHeight="1">
      <c r="A12" s="475" t="s">
        <v>545</v>
      </c>
      <c r="B12" s="476">
        <v>2881013</v>
      </c>
      <c r="C12" s="477">
        <v>1899175</v>
      </c>
      <c r="D12" s="510">
        <v>65.9</v>
      </c>
      <c r="E12" s="478" t="s">
        <v>573</v>
      </c>
      <c r="F12" s="478" t="s">
        <v>573</v>
      </c>
      <c r="G12" s="477">
        <v>785506</v>
      </c>
      <c r="H12" s="477">
        <v>82212</v>
      </c>
      <c r="I12" s="477">
        <v>444673</v>
      </c>
      <c r="J12" s="477">
        <v>21450</v>
      </c>
      <c r="K12" s="479">
        <v>237171</v>
      </c>
      <c r="L12" s="475" t="s">
        <v>545</v>
      </c>
      <c r="M12" s="480"/>
      <c r="N12" s="480"/>
      <c r="O12" s="480"/>
      <c r="P12" s="480"/>
    </row>
    <row r="13" spans="1:16" s="501" customFormat="1" ht="27" customHeight="1">
      <c r="A13" s="499" t="s">
        <v>338</v>
      </c>
      <c r="B13" s="611">
        <v>2879013</v>
      </c>
      <c r="C13" s="612">
        <v>2018169</v>
      </c>
      <c r="D13" s="613">
        <v>70.1</v>
      </c>
      <c r="E13" s="614" t="s">
        <v>339</v>
      </c>
      <c r="F13" s="614" t="s">
        <v>339</v>
      </c>
      <c r="G13" s="612">
        <v>672087</v>
      </c>
      <c r="H13" s="612">
        <v>70305</v>
      </c>
      <c r="I13" s="612">
        <v>382779</v>
      </c>
      <c r="J13" s="612">
        <v>17993</v>
      </c>
      <c r="K13" s="615">
        <v>201010</v>
      </c>
      <c r="L13" s="499" t="s">
        <v>338</v>
      </c>
      <c r="M13" s="500"/>
      <c r="N13" s="500"/>
      <c r="O13" s="500"/>
      <c r="P13" s="500"/>
    </row>
    <row r="14" spans="2:12" s="19" customFormat="1" ht="18" customHeight="1">
      <c r="B14" s="462"/>
      <c r="C14" s="462"/>
      <c r="D14" s="462"/>
      <c r="E14" s="205"/>
      <c r="F14" s="462"/>
      <c r="G14" s="462"/>
      <c r="H14" s="483" t="s">
        <v>576</v>
      </c>
      <c r="I14" s="202"/>
      <c r="J14" s="202"/>
      <c r="K14" s="202"/>
      <c r="L14" s="202"/>
    </row>
    <row r="15" spans="1:16" s="19" customFormat="1" ht="16.5" customHeight="1">
      <c r="A15" s="562" t="s">
        <v>561</v>
      </c>
      <c r="B15" s="576" t="s">
        <v>30</v>
      </c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464" t="s">
        <v>31</v>
      </c>
      <c r="N15" s="582" t="s">
        <v>577</v>
      </c>
      <c r="O15" s="464" t="s">
        <v>35</v>
      </c>
      <c r="P15" s="565" t="s">
        <v>547</v>
      </c>
    </row>
    <row r="16" spans="1:16" s="19" customFormat="1" ht="16.5" customHeight="1">
      <c r="A16" s="563"/>
      <c r="B16" s="468"/>
      <c r="C16" s="488"/>
      <c r="D16" s="488"/>
      <c r="E16" s="488"/>
      <c r="F16" s="488"/>
      <c r="G16" s="488"/>
      <c r="H16" s="488"/>
      <c r="I16" s="488"/>
      <c r="J16" s="488"/>
      <c r="K16" s="488"/>
      <c r="L16" s="469"/>
      <c r="M16" s="466"/>
      <c r="N16" s="583"/>
      <c r="O16" s="466" t="s">
        <v>36</v>
      </c>
      <c r="P16" s="566"/>
    </row>
    <row r="17" spans="1:16" s="19" customFormat="1" ht="15" customHeight="1">
      <c r="A17" s="563"/>
      <c r="B17" s="464" t="s">
        <v>567</v>
      </c>
      <c r="C17" s="576" t="s">
        <v>578</v>
      </c>
      <c r="D17" s="577"/>
      <c r="E17" s="577"/>
      <c r="F17" s="578"/>
      <c r="G17" s="576" t="s">
        <v>46</v>
      </c>
      <c r="H17" s="577"/>
      <c r="I17" s="577"/>
      <c r="J17" s="577"/>
      <c r="K17" s="577"/>
      <c r="L17" s="578"/>
      <c r="M17" s="466" t="s">
        <v>32</v>
      </c>
      <c r="N17" s="466" t="s">
        <v>32</v>
      </c>
      <c r="O17" s="466" t="s">
        <v>32</v>
      </c>
      <c r="P17" s="566"/>
    </row>
    <row r="18" spans="1:16" s="19" customFormat="1" ht="15" customHeight="1">
      <c r="A18" s="563"/>
      <c r="B18" s="466" t="s">
        <v>64</v>
      </c>
      <c r="C18" s="579" t="s">
        <v>45</v>
      </c>
      <c r="D18" s="580"/>
      <c r="E18" s="580"/>
      <c r="F18" s="581"/>
      <c r="G18" s="579" t="s">
        <v>47</v>
      </c>
      <c r="H18" s="580"/>
      <c r="I18" s="580"/>
      <c r="J18" s="580"/>
      <c r="K18" s="580"/>
      <c r="L18" s="581"/>
      <c r="M18" s="466"/>
      <c r="N18" s="467"/>
      <c r="O18" s="466" t="s">
        <v>537</v>
      </c>
      <c r="P18" s="566"/>
    </row>
    <row r="19" spans="1:16" s="19" customFormat="1" ht="14.25">
      <c r="A19" s="563"/>
      <c r="B19" s="471"/>
      <c r="C19" s="472" t="s">
        <v>50</v>
      </c>
      <c r="D19" s="472" t="s">
        <v>563</v>
      </c>
      <c r="E19" s="570" t="s">
        <v>23</v>
      </c>
      <c r="F19" s="571"/>
      <c r="G19" s="472" t="s">
        <v>50</v>
      </c>
      <c r="H19" s="472" t="s">
        <v>39</v>
      </c>
      <c r="I19" s="570" t="s">
        <v>23</v>
      </c>
      <c r="J19" s="571"/>
      <c r="K19" s="472" t="s">
        <v>42</v>
      </c>
      <c r="L19" s="472" t="s">
        <v>43</v>
      </c>
      <c r="M19" s="471"/>
      <c r="N19" s="572" t="s">
        <v>34</v>
      </c>
      <c r="O19" s="471"/>
      <c r="P19" s="566"/>
    </row>
    <row r="20" spans="1:16" s="19" customFormat="1" ht="14.25">
      <c r="A20" s="563"/>
      <c r="B20" s="471"/>
      <c r="C20" s="471"/>
      <c r="D20" s="471" t="s">
        <v>565</v>
      </c>
      <c r="E20" s="574" t="s">
        <v>41</v>
      </c>
      <c r="F20" s="575"/>
      <c r="G20" s="471"/>
      <c r="H20" s="471" t="s">
        <v>25</v>
      </c>
      <c r="I20" s="574" t="s">
        <v>41</v>
      </c>
      <c r="J20" s="575"/>
      <c r="K20" s="471"/>
      <c r="L20" s="471"/>
      <c r="M20" s="471"/>
      <c r="N20" s="572"/>
      <c r="O20" s="471"/>
      <c r="P20" s="566"/>
    </row>
    <row r="21" spans="1:16" s="19" customFormat="1" ht="18.75" customHeight="1">
      <c r="A21" s="563"/>
      <c r="B21" s="471"/>
      <c r="C21" s="568" t="s">
        <v>579</v>
      </c>
      <c r="D21" s="568" t="s">
        <v>580</v>
      </c>
      <c r="E21" s="472" t="s">
        <v>21</v>
      </c>
      <c r="F21" s="472" t="s">
        <v>22</v>
      </c>
      <c r="G21" s="568" t="s">
        <v>581</v>
      </c>
      <c r="H21" s="568" t="s">
        <v>582</v>
      </c>
      <c r="I21" s="472" t="s">
        <v>21</v>
      </c>
      <c r="J21" s="472" t="s">
        <v>22</v>
      </c>
      <c r="K21" s="568" t="s">
        <v>583</v>
      </c>
      <c r="L21" s="568" t="s">
        <v>584</v>
      </c>
      <c r="M21" s="471" t="s">
        <v>33</v>
      </c>
      <c r="N21" s="572"/>
      <c r="O21" s="471" t="s">
        <v>37</v>
      </c>
      <c r="P21" s="566"/>
    </row>
    <row r="22" spans="1:16" s="19" customFormat="1" ht="27.75" customHeight="1">
      <c r="A22" s="564"/>
      <c r="B22" s="473" t="s">
        <v>27</v>
      </c>
      <c r="C22" s="569"/>
      <c r="D22" s="569"/>
      <c r="E22" s="473" t="s">
        <v>48</v>
      </c>
      <c r="F22" s="473" t="s">
        <v>49</v>
      </c>
      <c r="G22" s="569"/>
      <c r="H22" s="569"/>
      <c r="I22" s="473" t="s">
        <v>48</v>
      </c>
      <c r="J22" s="473" t="s">
        <v>49</v>
      </c>
      <c r="K22" s="569"/>
      <c r="L22" s="569"/>
      <c r="M22" s="473" t="s">
        <v>557</v>
      </c>
      <c r="N22" s="573"/>
      <c r="O22" s="473" t="s">
        <v>38</v>
      </c>
      <c r="P22" s="567"/>
    </row>
    <row r="23" spans="1:16" s="481" customFormat="1" ht="28.5" customHeight="1">
      <c r="A23" s="475" t="s">
        <v>544</v>
      </c>
      <c r="B23" s="489">
        <v>85.6</v>
      </c>
      <c r="C23" s="477">
        <v>1252005</v>
      </c>
      <c r="D23" s="477">
        <v>423675</v>
      </c>
      <c r="E23" s="478" t="s">
        <v>573</v>
      </c>
      <c r="F23" s="477">
        <v>423675</v>
      </c>
      <c r="G23" s="477">
        <v>1235475</v>
      </c>
      <c r="H23" s="477">
        <v>261207</v>
      </c>
      <c r="I23" s="477">
        <v>31292</v>
      </c>
      <c r="J23" s="477">
        <v>216266</v>
      </c>
      <c r="K23" s="478" t="s">
        <v>573</v>
      </c>
      <c r="L23" s="490">
        <v>280603</v>
      </c>
      <c r="M23" s="490">
        <v>21784</v>
      </c>
      <c r="N23" s="490">
        <v>39452</v>
      </c>
      <c r="O23" s="491">
        <v>873</v>
      </c>
      <c r="P23" s="492" t="s">
        <v>544</v>
      </c>
    </row>
    <row r="24" spans="1:16" s="481" customFormat="1" ht="28.5" customHeight="1">
      <c r="A24" s="475" t="s">
        <v>335</v>
      </c>
      <c r="B24" s="489">
        <v>85.6</v>
      </c>
      <c r="C24" s="477">
        <v>1252005</v>
      </c>
      <c r="D24" s="477">
        <v>454078</v>
      </c>
      <c r="E24" s="482" t="s">
        <v>573</v>
      </c>
      <c r="F24" s="477">
        <v>454078</v>
      </c>
      <c r="G24" s="477">
        <v>1235475</v>
      </c>
      <c r="H24" s="477">
        <v>285877</v>
      </c>
      <c r="I24" s="477">
        <v>31785</v>
      </c>
      <c r="J24" s="477">
        <v>220584</v>
      </c>
      <c r="K24" s="482" t="s">
        <v>573</v>
      </c>
      <c r="L24" s="490">
        <v>33508</v>
      </c>
      <c r="M24" s="490">
        <v>28994</v>
      </c>
      <c r="N24" s="490">
        <v>42291</v>
      </c>
      <c r="O24" s="491">
        <v>1141</v>
      </c>
      <c r="P24" s="492" t="s">
        <v>335</v>
      </c>
    </row>
    <row r="25" spans="1:16" s="481" customFormat="1" ht="28.5" customHeight="1">
      <c r="A25" s="475" t="s">
        <v>336</v>
      </c>
      <c r="B25" s="489">
        <v>85.6</v>
      </c>
      <c r="C25" s="477">
        <v>1252005</v>
      </c>
      <c r="D25" s="477">
        <v>558766</v>
      </c>
      <c r="E25" s="482" t="s">
        <v>2</v>
      </c>
      <c r="F25" s="477">
        <v>558766</v>
      </c>
      <c r="G25" s="477">
        <v>1235475</v>
      </c>
      <c r="H25" s="477">
        <v>322503</v>
      </c>
      <c r="I25" s="477">
        <v>32758</v>
      </c>
      <c r="J25" s="477">
        <v>229538</v>
      </c>
      <c r="K25" s="482" t="s">
        <v>2</v>
      </c>
      <c r="L25" s="490">
        <v>60207</v>
      </c>
      <c r="M25" s="490">
        <v>31381</v>
      </c>
      <c r="N25" s="490">
        <v>45845</v>
      </c>
      <c r="O25" s="491">
        <v>1148</v>
      </c>
      <c r="P25" s="492" t="s">
        <v>336</v>
      </c>
    </row>
    <row r="26" spans="1:16" s="481" customFormat="1" ht="28.5" customHeight="1">
      <c r="A26" s="475" t="s">
        <v>545</v>
      </c>
      <c r="B26" s="493">
        <v>86</v>
      </c>
      <c r="C26" s="494">
        <v>1375328</v>
      </c>
      <c r="D26" s="494">
        <v>707733</v>
      </c>
      <c r="E26" s="495" t="s">
        <v>573</v>
      </c>
      <c r="F26" s="494">
        <v>707733</v>
      </c>
      <c r="G26" s="494">
        <v>1505685</v>
      </c>
      <c r="H26" s="494">
        <v>405936</v>
      </c>
      <c r="I26" s="494">
        <v>41071</v>
      </c>
      <c r="J26" s="494">
        <v>304658</v>
      </c>
      <c r="K26" s="495" t="s">
        <v>573</v>
      </c>
      <c r="L26" s="496">
        <v>60207</v>
      </c>
      <c r="M26" s="496">
        <v>31381</v>
      </c>
      <c r="N26" s="496">
        <v>45845</v>
      </c>
      <c r="O26" s="497">
        <v>1148</v>
      </c>
      <c r="P26" s="492" t="s">
        <v>545</v>
      </c>
    </row>
    <row r="27" spans="1:16" s="501" customFormat="1" ht="28.5" customHeight="1">
      <c r="A27" s="502" t="s">
        <v>338</v>
      </c>
      <c r="B27" s="616">
        <v>86.1</v>
      </c>
      <c r="C27" s="617">
        <v>1376328</v>
      </c>
      <c r="D27" s="617">
        <v>820660</v>
      </c>
      <c r="E27" s="618" t="s">
        <v>339</v>
      </c>
      <c r="F27" s="617">
        <v>820660</v>
      </c>
      <c r="G27" s="617">
        <v>1502685</v>
      </c>
      <c r="H27" s="617">
        <v>525422</v>
      </c>
      <c r="I27" s="617">
        <v>48514</v>
      </c>
      <c r="J27" s="617">
        <v>416701</v>
      </c>
      <c r="K27" s="618" t="s">
        <v>339</v>
      </c>
      <c r="L27" s="619">
        <v>60207</v>
      </c>
      <c r="M27" s="619">
        <v>33170</v>
      </c>
      <c r="N27" s="619">
        <v>52094</v>
      </c>
      <c r="O27" s="620">
        <v>1519</v>
      </c>
      <c r="P27" s="509" t="s">
        <v>605</v>
      </c>
    </row>
    <row r="28" spans="1:9" s="53" customFormat="1" ht="14.25" customHeight="1">
      <c r="A28" s="46" t="s">
        <v>555</v>
      </c>
      <c r="B28" s="46"/>
      <c r="H28" s="46"/>
      <c r="I28" s="303" t="s">
        <v>460</v>
      </c>
    </row>
    <row r="29" spans="1:11" s="19" customFormat="1" ht="14.25">
      <c r="A29" s="498"/>
      <c r="B29" s="498"/>
      <c r="C29" s="498"/>
      <c r="D29" s="498"/>
      <c r="E29" s="498"/>
      <c r="F29" s="498"/>
      <c r="G29" s="498"/>
      <c r="H29" s="498"/>
      <c r="I29" s="498"/>
      <c r="J29" s="498"/>
      <c r="K29" s="498"/>
    </row>
    <row r="30" spans="1:11" s="19" customFormat="1" ht="14.25">
      <c r="A30" s="498"/>
      <c r="B30" s="498"/>
      <c r="C30" s="498"/>
      <c r="D30" s="498"/>
      <c r="E30" s="498"/>
      <c r="F30" s="498"/>
      <c r="G30" s="498"/>
      <c r="H30" s="498"/>
      <c r="I30" s="498"/>
      <c r="J30" s="498"/>
      <c r="K30" s="498"/>
    </row>
    <row r="31" spans="1:11" s="19" customFormat="1" ht="14.25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</row>
    <row r="32" spans="1:11" s="19" customFormat="1" ht="14.25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</row>
    <row r="33" spans="1:11" s="19" customFormat="1" ht="14.25">
      <c r="A33" s="498"/>
      <c r="B33" s="498"/>
      <c r="C33" s="498"/>
      <c r="D33" s="498"/>
      <c r="E33" s="498"/>
      <c r="F33" s="498"/>
      <c r="G33" s="498"/>
      <c r="H33" s="498"/>
      <c r="I33" s="498"/>
      <c r="J33" s="498"/>
      <c r="K33" s="498"/>
    </row>
    <row r="34" spans="1:11" s="19" customFormat="1" ht="14.25">
      <c r="A34" s="498"/>
      <c r="B34" s="498"/>
      <c r="C34" s="498"/>
      <c r="D34" s="498"/>
      <c r="E34" s="498"/>
      <c r="F34" s="498"/>
      <c r="G34" s="498"/>
      <c r="H34" s="498"/>
      <c r="I34" s="498"/>
      <c r="J34" s="498"/>
      <c r="K34" s="498"/>
    </row>
    <row r="35" spans="1:11" s="19" customFormat="1" ht="14.25">
      <c r="A35" s="498"/>
      <c r="B35" s="498"/>
      <c r="C35" s="498"/>
      <c r="D35" s="498"/>
      <c r="E35" s="498"/>
      <c r="F35" s="498"/>
      <c r="G35" s="498"/>
      <c r="H35" s="498"/>
      <c r="I35" s="498"/>
      <c r="J35" s="498"/>
      <c r="K35" s="498"/>
    </row>
    <row r="36" spans="1:11" s="19" customFormat="1" ht="14.25">
      <c r="A36" s="498"/>
      <c r="B36" s="498"/>
      <c r="C36" s="498"/>
      <c r="D36" s="498"/>
      <c r="E36" s="498"/>
      <c r="F36" s="498"/>
      <c r="G36" s="498"/>
      <c r="H36" s="498"/>
      <c r="I36" s="498"/>
      <c r="J36" s="498"/>
      <c r="K36" s="498"/>
    </row>
    <row r="37" spans="1:11" s="19" customFormat="1" ht="14.25">
      <c r="A37" s="498"/>
      <c r="B37" s="498"/>
      <c r="C37" s="498"/>
      <c r="D37" s="498"/>
      <c r="E37" s="498"/>
      <c r="F37" s="498"/>
      <c r="G37" s="498"/>
      <c r="H37" s="498"/>
      <c r="I37" s="498"/>
      <c r="J37" s="498"/>
      <c r="K37" s="498"/>
    </row>
    <row r="38" spans="1:11" s="19" customFormat="1" ht="14.25">
      <c r="A38" s="498"/>
      <c r="B38" s="498"/>
      <c r="C38" s="498"/>
      <c r="D38" s="498"/>
      <c r="E38" s="498"/>
      <c r="F38" s="498"/>
      <c r="G38" s="498"/>
      <c r="H38" s="498"/>
      <c r="I38" s="498"/>
      <c r="J38" s="498"/>
      <c r="K38" s="498"/>
    </row>
    <row r="39" spans="1:11" s="19" customFormat="1" ht="14.25">
      <c r="A39" s="498"/>
      <c r="B39" s="498"/>
      <c r="C39" s="498"/>
      <c r="D39" s="498"/>
      <c r="E39" s="498"/>
      <c r="F39" s="498"/>
      <c r="G39" s="498"/>
      <c r="H39" s="498"/>
      <c r="I39" s="498"/>
      <c r="J39" s="498"/>
      <c r="K39" s="498"/>
    </row>
    <row r="40" spans="1:11" s="19" customFormat="1" ht="14.25">
      <c r="A40" s="498"/>
      <c r="B40" s="498"/>
      <c r="C40" s="498"/>
      <c r="D40" s="498"/>
      <c r="E40" s="498"/>
      <c r="F40" s="498"/>
      <c r="G40" s="498"/>
      <c r="H40" s="498"/>
      <c r="I40" s="498"/>
      <c r="J40" s="498"/>
      <c r="K40" s="498"/>
    </row>
    <row r="41" spans="1:11" s="19" customFormat="1" ht="14.25">
      <c r="A41" s="498"/>
      <c r="B41" s="498"/>
      <c r="C41" s="498"/>
      <c r="D41" s="498"/>
      <c r="E41" s="498"/>
      <c r="F41" s="498"/>
      <c r="G41" s="498"/>
      <c r="H41" s="498"/>
      <c r="I41" s="498"/>
      <c r="J41" s="498"/>
      <c r="K41" s="498"/>
    </row>
    <row r="42" spans="1:11" s="19" customFormat="1" ht="14.2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</row>
    <row r="43" spans="1:11" s="19" customFormat="1" ht="14.25">
      <c r="A43" s="498"/>
      <c r="B43" s="498"/>
      <c r="C43" s="498"/>
      <c r="D43" s="498"/>
      <c r="E43" s="498"/>
      <c r="F43" s="498"/>
      <c r="G43" s="498"/>
      <c r="H43" s="498"/>
      <c r="I43" s="498"/>
      <c r="J43" s="498"/>
      <c r="K43" s="498"/>
    </row>
    <row r="44" spans="1:11" s="19" customFormat="1" ht="14.25">
      <c r="A44" s="498"/>
      <c r="B44" s="498"/>
      <c r="C44" s="498"/>
      <c r="D44" s="498"/>
      <c r="E44" s="498"/>
      <c r="F44" s="498"/>
      <c r="G44" s="498"/>
      <c r="H44" s="498"/>
      <c r="I44" s="498"/>
      <c r="J44" s="498"/>
      <c r="K44" s="498"/>
    </row>
    <row r="45" spans="1:11" s="19" customFormat="1" ht="14.25">
      <c r="A45" s="498"/>
      <c r="B45" s="498"/>
      <c r="C45" s="498"/>
      <c r="D45" s="498"/>
      <c r="E45" s="498"/>
      <c r="F45" s="498"/>
      <c r="G45" s="498"/>
      <c r="H45" s="498"/>
      <c r="I45" s="498"/>
      <c r="J45" s="498"/>
      <c r="K45" s="498"/>
    </row>
    <row r="46" spans="1:11" s="19" customFormat="1" ht="14.25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</row>
    <row r="47" spans="1:11" s="19" customFormat="1" ht="14.25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</row>
    <row r="48" spans="1:11" s="19" customFormat="1" ht="14.25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</row>
    <row r="49" spans="1:11" s="19" customFormat="1" ht="14.25">
      <c r="A49" s="498"/>
      <c r="B49" s="498"/>
      <c r="C49" s="498"/>
      <c r="D49" s="498"/>
      <c r="E49" s="498"/>
      <c r="F49" s="498"/>
      <c r="G49" s="498"/>
      <c r="H49" s="498"/>
      <c r="I49" s="498"/>
      <c r="J49" s="498"/>
      <c r="K49" s="498"/>
    </row>
    <row r="50" spans="1:11" s="19" customFormat="1" ht="14.25">
      <c r="A50" s="498"/>
      <c r="B50" s="498"/>
      <c r="C50" s="498"/>
      <c r="D50" s="498"/>
      <c r="E50" s="498"/>
      <c r="F50" s="498"/>
      <c r="G50" s="498"/>
      <c r="H50" s="498"/>
      <c r="I50" s="498"/>
      <c r="J50" s="498"/>
      <c r="K50" s="498"/>
    </row>
    <row r="51" spans="1:11" s="19" customFormat="1" ht="14.25">
      <c r="A51" s="498"/>
      <c r="B51" s="498"/>
      <c r="C51" s="498"/>
      <c r="D51" s="498"/>
      <c r="E51" s="498"/>
      <c r="F51" s="498"/>
      <c r="G51" s="498"/>
      <c r="H51" s="498"/>
      <c r="I51" s="498"/>
      <c r="J51" s="498"/>
      <c r="K51" s="498"/>
    </row>
    <row r="52" spans="1:11" s="19" customFormat="1" ht="14.25">
      <c r="A52" s="498"/>
      <c r="B52" s="498"/>
      <c r="C52" s="498"/>
      <c r="D52" s="498"/>
      <c r="E52" s="498"/>
      <c r="F52" s="498"/>
      <c r="G52" s="498"/>
      <c r="H52" s="498"/>
      <c r="I52" s="498"/>
      <c r="J52" s="498"/>
      <c r="K52" s="498"/>
    </row>
    <row r="53" spans="1:11" s="19" customFormat="1" ht="14.25">
      <c r="A53" s="498"/>
      <c r="B53" s="498"/>
      <c r="C53" s="498"/>
      <c r="D53" s="498"/>
      <c r="E53" s="498"/>
      <c r="F53" s="498"/>
      <c r="G53" s="498"/>
      <c r="H53" s="498"/>
      <c r="I53" s="498"/>
      <c r="J53" s="498"/>
      <c r="K53" s="498"/>
    </row>
    <row r="54" spans="1:11" s="19" customFormat="1" ht="14.25">
      <c r="A54" s="498"/>
      <c r="B54" s="498"/>
      <c r="C54" s="498"/>
      <c r="D54" s="498"/>
      <c r="E54" s="498"/>
      <c r="F54" s="498"/>
      <c r="G54" s="498"/>
      <c r="H54" s="498"/>
      <c r="I54" s="498"/>
      <c r="J54" s="498"/>
      <c r="K54" s="498"/>
    </row>
    <row r="55" spans="1:11" s="19" customFormat="1" ht="14.25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</row>
    <row r="56" spans="1:11" s="19" customFormat="1" ht="14.25">
      <c r="A56" s="498"/>
      <c r="B56" s="498"/>
      <c r="C56" s="498"/>
      <c r="D56" s="498"/>
      <c r="E56" s="498"/>
      <c r="F56" s="498"/>
      <c r="G56" s="498"/>
      <c r="H56" s="498"/>
      <c r="I56" s="498"/>
      <c r="J56" s="498"/>
      <c r="K56" s="498"/>
    </row>
    <row r="57" spans="1:11" s="19" customFormat="1" ht="14.25">
      <c r="A57" s="498"/>
      <c r="B57" s="498"/>
      <c r="C57" s="498"/>
      <c r="D57" s="498"/>
      <c r="E57" s="498"/>
      <c r="F57" s="498"/>
      <c r="G57" s="498"/>
      <c r="H57" s="498"/>
      <c r="I57" s="498"/>
      <c r="J57" s="498"/>
      <c r="K57" s="498"/>
    </row>
    <row r="58" spans="1:11" s="19" customFormat="1" ht="14.25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</row>
    <row r="59" spans="1:11" s="19" customFormat="1" ht="14.25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</row>
    <row r="60" spans="1:11" s="19" customFormat="1" ht="14.25">
      <c r="A60" s="498"/>
      <c r="B60" s="498"/>
      <c r="C60" s="498"/>
      <c r="D60" s="498"/>
      <c r="E60" s="498"/>
      <c r="F60" s="498"/>
      <c r="G60" s="498"/>
      <c r="H60" s="498"/>
      <c r="I60" s="498"/>
      <c r="J60" s="498"/>
      <c r="K60" s="498"/>
    </row>
    <row r="61" spans="1:11" s="19" customFormat="1" ht="14.25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</row>
    <row r="62" spans="1:11" s="19" customFormat="1" ht="14.25">
      <c r="A62" s="498"/>
      <c r="B62" s="498"/>
      <c r="C62" s="498"/>
      <c r="D62" s="498"/>
      <c r="E62" s="498"/>
      <c r="F62" s="498"/>
      <c r="G62" s="498"/>
      <c r="H62" s="498"/>
      <c r="I62" s="498"/>
      <c r="J62" s="498"/>
      <c r="K62" s="498"/>
    </row>
    <row r="63" spans="1:11" s="19" customFormat="1" ht="14.25">
      <c r="A63" s="498"/>
      <c r="B63" s="498"/>
      <c r="C63" s="498"/>
      <c r="D63" s="498"/>
      <c r="E63" s="498"/>
      <c r="F63" s="498"/>
      <c r="G63" s="498"/>
      <c r="H63" s="498"/>
      <c r="I63" s="498"/>
      <c r="J63" s="498"/>
      <c r="K63" s="498"/>
    </row>
    <row r="64" spans="1:11" s="19" customFormat="1" ht="14.25">
      <c r="A64" s="498"/>
      <c r="B64" s="498"/>
      <c r="C64" s="498"/>
      <c r="D64" s="498"/>
      <c r="E64" s="498"/>
      <c r="F64" s="498"/>
      <c r="G64" s="498"/>
      <c r="H64" s="498"/>
      <c r="I64" s="498"/>
      <c r="J64" s="498"/>
      <c r="K64" s="498"/>
    </row>
    <row r="65" spans="1:11" s="19" customFormat="1" ht="14.25">
      <c r="A65" s="498"/>
      <c r="B65" s="498"/>
      <c r="C65" s="498"/>
      <c r="D65" s="498"/>
      <c r="E65" s="498"/>
      <c r="F65" s="498"/>
      <c r="G65" s="498"/>
      <c r="H65" s="498"/>
      <c r="I65" s="498"/>
      <c r="J65" s="498"/>
      <c r="K65" s="498"/>
    </row>
    <row r="66" spans="1:11" s="19" customFormat="1" ht="14.25">
      <c r="A66" s="498"/>
      <c r="B66" s="498"/>
      <c r="C66" s="498"/>
      <c r="D66" s="498"/>
      <c r="E66" s="498"/>
      <c r="F66" s="498"/>
      <c r="G66" s="498"/>
      <c r="H66" s="498"/>
      <c r="I66" s="498"/>
      <c r="J66" s="498"/>
      <c r="K66" s="498"/>
    </row>
    <row r="67" spans="1:11" s="19" customFormat="1" ht="14.25">
      <c r="A67" s="498"/>
      <c r="B67" s="498"/>
      <c r="C67" s="498"/>
      <c r="D67" s="498"/>
      <c r="E67" s="498"/>
      <c r="F67" s="498"/>
      <c r="G67" s="498"/>
      <c r="H67" s="498"/>
      <c r="I67" s="498"/>
      <c r="J67" s="498"/>
      <c r="K67" s="498"/>
    </row>
    <row r="68" spans="1:11" s="19" customFormat="1" ht="14.25">
      <c r="A68" s="498"/>
      <c r="B68" s="498"/>
      <c r="C68" s="498"/>
      <c r="D68" s="498"/>
      <c r="E68" s="498"/>
      <c r="F68" s="498"/>
      <c r="G68" s="498"/>
      <c r="H68" s="498"/>
      <c r="I68" s="498"/>
      <c r="J68" s="498"/>
      <c r="K68" s="498"/>
    </row>
  </sheetData>
  <mergeCells count="31">
    <mergeCell ref="A1:K1"/>
    <mergeCell ref="A2:B2"/>
    <mergeCell ref="A3:A8"/>
    <mergeCell ref="E3:K4"/>
    <mergeCell ref="H5:I5"/>
    <mergeCell ref="H6:I6"/>
    <mergeCell ref="E7:E8"/>
    <mergeCell ref="F7:F8"/>
    <mergeCell ref="G7:G8"/>
    <mergeCell ref="J7:J8"/>
    <mergeCell ref="K7:K8"/>
    <mergeCell ref="B15:L15"/>
    <mergeCell ref="N15:N16"/>
    <mergeCell ref="L3:L8"/>
    <mergeCell ref="I20:J20"/>
    <mergeCell ref="K21:K22"/>
    <mergeCell ref="L21:L22"/>
    <mergeCell ref="C17:F17"/>
    <mergeCell ref="G17:L17"/>
    <mergeCell ref="C18:F18"/>
    <mergeCell ref="G18:L18"/>
    <mergeCell ref="A15:A22"/>
    <mergeCell ref="P15:P22"/>
    <mergeCell ref="C21:C22"/>
    <mergeCell ref="D21:D22"/>
    <mergeCell ref="G21:G22"/>
    <mergeCell ref="H21:H22"/>
    <mergeCell ref="E19:F19"/>
    <mergeCell ref="I19:J19"/>
    <mergeCell ref="N19:N22"/>
    <mergeCell ref="E20:F20"/>
  </mergeCells>
  <printOptions/>
  <pageMargins left="0.51" right="0.45" top="0.984251968503937" bottom="0.984251968503937" header="0.5118110236220472" footer="0.5118110236220472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51</v>
      </c>
      <c r="C1" s="2" t="b">
        <f>"XL4Poppy"</f>
        <v>0</v>
      </c>
    </row>
    <row r="2" ht="13.5" thickBot="1">
      <c r="A2" s="1" t="s">
        <v>52</v>
      </c>
    </row>
    <row r="3" spans="1:3" ht="13.5" thickBot="1">
      <c r="A3" s="3" t="s">
        <v>53</v>
      </c>
      <c r="C3" s="4" t="s">
        <v>54</v>
      </c>
    </row>
    <row r="4" spans="1:3" ht="12.75">
      <c r="A4" s="3" t="e">
        <v>#N/A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55</v>
      </c>
      <c r="C7" s="5" t="e">
        <f>=</f>
        <v>#NAME?</v>
      </c>
    </row>
    <row r="8" spans="1:3" ht="12.75">
      <c r="A8" s="7" t="s">
        <v>56</v>
      </c>
      <c r="C8" s="5" t="e">
        <f>=</f>
        <v>#NAME?</v>
      </c>
    </row>
    <row r="9" spans="1:3" ht="12.75">
      <c r="A9" s="8" t="s">
        <v>57</v>
      </c>
      <c r="C9" s="5" t="e">
        <f>FALSE</f>
        <v>#NAME?</v>
      </c>
    </row>
    <row r="10" spans="1:3" ht="12.75">
      <c r="A10" s="7" t="s">
        <v>58</v>
      </c>
      <c r="C10" s="5" t="b">
        <f>A21</f>
        <v>0</v>
      </c>
    </row>
    <row r="11" spans="1:3" ht="13.5" thickBot="1">
      <c r="A11" s="9" t="s">
        <v>59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60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61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62</v>
      </c>
      <c r="C20" s="5" t="b">
        <f>$A$1INDEX(,2)</f>
        <v>0</v>
      </c>
    </row>
    <row r="21" spans="1:3" ht="12.75">
      <c r="A21" s="12" t="e">
        <f>IF(A3="Book1.",0,99)</f>
        <v>#NAME?</v>
      </c>
      <c r="C21" s="5" t="b">
        <f>$A$2INDEX(,1)</f>
        <v>0</v>
      </c>
    </row>
    <row r="22" spans="1:3" ht="12.75">
      <c r="A22" s="5" t="b">
        <f>TRUE,</f>
        <v>0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63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51</v>
      </c>
      <c r="C1" s="2" t="b">
        <f>"XL4Poppy"</f>
        <v>0</v>
      </c>
    </row>
    <row r="2" ht="13.5" thickBot="1">
      <c r="A2" s="1" t="s">
        <v>52</v>
      </c>
    </row>
    <row r="3" spans="1:3" ht="13.5" thickBot="1">
      <c r="A3" s="3" t="s">
        <v>53</v>
      </c>
      <c r="C3" s="4" t="s">
        <v>54</v>
      </c>
    </row>
    <row r="4" spans="1:3" ht="12.75">
      <c r="A4" s="3" t="e">
        <v>#N/A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55</v>
      </c>
      <c r="C7" s="5" t="e">
        <f>=</f>
        <v>#NAME?</v>
      </c>
    </row>
    <row r="8" spans="1:3" ht="12.75">
      <c r="A8" s="7" t="s">
        <v>56</v>
      </c>
      <c r="C8" s="5" t="e">
        <f>=</f>
        <v>#NAME?</v>
      </c>
    </row>
    <row r="9" spans="1:3" ht="12.75">
      <c r="A9" s="8" t="s">
        <v>57</v>
      </c>
      <c r="C9" s="5" t="e">
        <f>FALSE</f>
        <v>#NAME?</v>
      </c>
    </row>
    <row r="10" spans="1:3" ht="12.75">
      <c r="A10" s="7" t="s">
        <v>58</v>
      </c>
      <c r="C10" s="5" t="b">
        <f>A21</f>
        <v>0</v>
      </c>
    </row>
    <row r="11" spans="1:3" ht="13.5" thickBot="1">
      <c r="A11" s="9" t="s">
        <v>59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60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61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62</v>
      </c>
      <c r="C20" s="5" t="b">
        <f>$A$1INDEX(,2)</f>
        <v>0</v>
      </c>
    </row>
    <row r="21" spans="1:3" ht="12.75">
      <c r="A21" s="12" t="e">
        <f>IF(A3="Book1.",0,99)</f>
        <v>#NAME?</v>
      </c>
      <c r="C21" s="5" t="b">
        <f>$A$2INDEX(,1)</f>
        <v>0</v>
      </c>
    </row>
    <row r="22" spans="1:3" ht="12.75">
      <c r="A22" s="5" t="b">
        <f>TRUE,</f>
        <v>0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63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S28"/>
  <sheetViews>
    <sheetView showZeros="0" zoomScale="85" zoomScaleNormal="85" zoomScaleSheetLayoutView="78" zoomScalePageLayoutView="0" workbookViewId="0" topLeftCell="A1">
      <pane xSplit="1" ySplit="7" topLeftCell="B8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:R1"/>
    </sheetView>
  </sheetViews>
  <sheetFormatPr defaultColWidth="8.88671875" defaultRowHeight="13.5"/>
  <cols>
    <col min="1" max="1" width="9.5546875" style="22" customWidth="1"/>
    <col min="2" max="5" width="9.10546875" style="22" customWidth="1"/>
    <col min="6" max="6" width="8.5546875" style="22" customWidth="1"/>
    <col min="7" max="7" width="8.21484375" style="22" customWidth="1"/>
    <col min="8" max="8" width="9.99609375" style="22" customWidth="1"/>
    <col min="9" max="9" width="9.10546875" style="22" customWidth="1"/>
    <col min="10" max="10" width="8.5546875" style="22" customWidth="1"/>
    <col min="11" max="13" width="9.10546875" style="22" customWidth="1"/>
    <col min="14" max="14" width="8.5546875" style="22" customWidth="1"/>
    <col min="15" max="15" width="9.10546875" style="22" customWidth="1"/>
    <col min="16" max="16" width="8.5546875" style="22" customWidth="1"/>
    <col min="17" max="18" width="9.10546875" style="22" customWidth="1"/>
    <col min="19" max="16384" width="8.88671875" style="22" customWidth="1"/>
  </cols>
  <sheetData>
    <row r="1" spans="1:18" s="99" customFormat="1" ht="33.75" customHeight="1">
      <c r="A1" s="511" t="s">
        <v>198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</row>
    <row r="2" spans="1:18" s="99" customFormat="1" ht="18" customHeight="1">
      <c r="A2" s="99" t="s">
        <v>199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31" t="s">
        <v>200</v>
      </c>
    </row>
    <row r="3" spans="1:18" ht="18" customHeight="1">
      <c r="A3" s="57"/>
      <c r="B3" s="512" t="s">
        <v>360</v>
      </c>
      <c r="C3" s="513"/>
      <c r="D3" s="512" t="s">
        <v>361</v>
      </c>
      <c r="E3" s="513"/>
      <c r="F3" s="512" t="s">
        <v>362</v>
      </c>
      <c r="G3" s="513"/>
      <c r="H3" s="512" t="s">
        <v>363</v>
      </c>
      <c r="I3" s="513"/>
      <c r="J3" s="514" t="s">
        <v>364</v>
      </c>
      <c r="K3" s="515"/>
      <c r="L3" s="516"/>
      <c r="M3" s="516"/>
      <c r="N3" s="516"/>
      <c r="O3" s="516"/>
      <c r="P3" s="516"/>
      <c r="Q3" s="517"/>
      <c r="R3" s="57"/>
    </row>
    <row r="4" spans="1:18" ht="18" customHeight="1">
      <c r="A4" s="70" t="s">
        <v>365</v>
      </c>
      <c r="B4" s="128"/>
      <c r="C4" s="56" t="s">
        <v>366</v>
      </c>
      <c r="D4" s="60"/>
      <c r="E4" s="56" t="s">
        <v>366</v>
      </c>
      <c r="F4" s="60"/>
      <c r="G4" s="56" t="s">
        <v>366</v>
      </c>
      <c r="H4" s="60"/>
      <c r="I4" s="56" t="s">
        <v>366</v>
      </c>
      <c r="J4" s="512" t="s">
        <v>367</v>
      </c>
      <c r="K4" s="513"/>
      <c r="L4" s="512" t="s">
        <v>368</v>
      </c>
      <c r="M4" s="513"/>
      <c r="N4" s="512" t="s">
        <v>369</v>
      </c>
      <c r="O4" s="513"/>
      <c r="P4" s="512" t="s">
        <v>370</v>
      </c>
      <c r="Q4" s="513"/>
      <c r="R4" s="60" t="s">
        <v>340</v>
      </c>
    </row>
    <row r="5" spans="1:18" ht="18" customHeight="1">
      <c r="A5" s="60"/>
      <c r="B5" s="128"/>
      <c r="C5" s="58"/>
      <c r="D5" s="60"/>
      <c r="E5" s="58"/>
      <c r="F5" s="60"/>
      <c r="G5" s="58"/>
      <c r="H5" s="60"/>
      <c r="I5" s="58"/>
      <c r="J5" s="60"/>
      <c r="K5" s="56" t="s">
        <v>366</v>
      </c>
      <c r="L5" s="65" t="s">
        <v>371</v>
      </c>
      <c r="M5" s="56" t="s">
        <v>366</v>
      </c>
      <c r="N5" s="60"/>
      <c r="O5" s="56" t="s">
        <v>366</v>
      </c>
      <c r="P5" s="60"/>
      <c r="Q5" s="56" t="s">
        <v>366</v>
      </c>
      <c r="R5" s="60"/>
    </row>
    <row r="6" spans="1:18" ht="18" customHeight="1">
      <c r="A6" s="70" t="s">
        <v>341</v>
      </c>
      <c r="B6" s="222"/>
      <c r="C6" s="222"/>
      <c r="D6" s="222"/>
      <c r="E6" s="222"/>
      <c r="F6" s="222"/>
      <c r="G6" s="222"/>
      <c r="H6" s="222"/>
      <c r="I6" s="222"/>
      <c r="J6" s="222"/>
      <c r="K6" s="58"/>
      <c r="L6" s="60" t="s">
        <v>372</v>
      </c>
      <c r="M6" s="58"/>
      <c r="N6" s="60"/>
      <c r="O6" s="58"/>
      <c r="P6" s="60" t="s">
        <v>373</v>
      </c>
      <c r="Q6" s="58"/>
      <c r="R6" s="60" t="s">
        <v>342</v>
      </c>
    </row>
    <row r="7" spans="1:18" ht="18" customHeight="1">
      <c r="A7" s="59"/>
      <c r="B7" s="200" t="s">
        <v>374</v>
      </c>
      <c r="C7" s="29" t="s">
        <v>375</v>
      </c>
      <c r="D7" s="59" t="s">
        <v>376</v>
      </c>
      <c r="E7" s="29" t="s">
        <v>375</v>
      </c>
      <c r="F7" s="59" t="s">
        <v>377</v>
      </c>
      <c r="G7" s="29" t="s">
        <v>375</v>
      </c>
      <c r="H7" s="59" t="s">
        <v>378</v>
      </c>
      <c r="I7" s="29" t="s">
        <v>375</v>
      </c>
      <c r="J7" s="59" t="s">
        <v>379</v>
      </c>
      <c r="K7" s="29" t="s">
        <v>375</v>
      </c>
      <c r="L7" s="223" t="s">
        <v>380</v>
      </c>
      <c r="M7" s="29" t="s">
        <v>375</v>
      </c>
      <c r="N7" s="59" t="s">
        <v>381</v>
      </c>
      <c r="O7" s="29" t="s">
        <v>375</v>
      </c>
      <c r="P7" s="224" t="s">
        <v>382</v>
      </c>
      <c r="Q7" s="29" t="s">
        <v>375</v>
      </c>
      <c r="R7" s="59"/>
    </row>
    <row r="8" spans="1:18" s="230" customFormat="1" ht="24.75" customHeight="1">
      <c r="A8" s="225" t="s">
        <v>65</v>
      </c>
      <c r="B8" s="214">
        <v>2580734</v>
      </c>
      <c r="C8" s="226">
        <v>100</v>
      </c>
      <c r="D8" s="227">
        <v>599658</v>
      </c>
      <c r="E8" s="228">
        <v>23.2</v>
      </c>
      <c r="F8" s="227">
        <v>120802</v>
      </c>
      <c r="G8" s="228">
        <v>4.7</v>
      </c>
      <c r="H8" s="227">
        <v>964147</v>
      </c>
      <c r="I8" s="228">
        <v>37.4</v>
      </c>
      <c r="J8" s="215">
        <v>896127</v>
      </c>
      <c r="K8" s="228">
        <v>34.7</v>
      </c>
      <c r="L8" s="227">
        <v>757922</v>
      </c>
      <c r="M8" s="228">
        <v>29.4</v>
      </c>
      <c r="N8" s="227">
        <v>9282</v>
      </c>
      <c r="O8" s="228">
        <v>0.4</v>
      </c>
      <c r="P8" s="227">
        <v>128923</v>
      </c>
      <c r="Q8" s="229">
        <v>5</v>
      </c>
      <c r="R8" s="230" t="s">
        <v>65</v>
      </c>
    </row>
    <row r="9" spans="1:18" s="230" customFormat="1" ht="24.75" customHeight="1">
      <c r="A9" s="225" t="s">
        <v>71</v>
      </c>
      <c r="B9" s="214">
        <v>2898938</v>
      </c>
      <c r="C9" s="226">
        <v>100</v>
      </c>
      <c r="D9" s="227">
        <v>522286</v>
      </c>
      <c r="E9" s="228">
        <v>18</v>
      </c>
      <c r="F9" s="227">
        <v>163989</v>
      </c>
      <c r="G9" s="228">
        <v>5.7</v>
      </c>
      <c r="H9" s="227">
        <v>1305939</v>
      </c>
      <c r="I9" s="228">
        <v>45</v>
      </c>
      <c r="J9" s="215">
        <v>906724</v>
      </c>
      <c r="K9" s="228">
        <v>31.3</v>
      </c>
      <c r="L9" s="227">
        <v>759953</v>
      </c>
      <c r="M9" s="228">
        <v>26.2</v>
      </c>
      <c r="N9" s="227">
        <v>9048</v>
      </c>
      <c r="O9" s="228">
        <v>0.3</v>
      </c>
      <c r="P9" s="227">
        <v>137723</v>
      </c>
      <c r="Q9" s="229">
        <v>4.8</v>
      </c>
      <c r="R9" s="230" t="s">
        <v>71</v>
      </c>
    </row>
    <row r="10" spans="1:18" s="230" customFormat="1" ht="24.75" customHeight="1">
      <c r="A10" s="225" t="s">
        <v>335</v>
      </c>
      <c r="B10" s="214">
        <v>3038325</v>
      </c>
      <c r="C10" s="226">
        <v>100</v>
      </c>
      <c r="D10" s="227">
        <v>535204</v>
      </c>
      <c r="E10" s="228">
        <v>17.6</v>
      </c>
      <c r="F10" s="227">
        <v>178114</v>
      </c>
      <c r="G10" s="228">
        <v>5.9</v>
      </c>
      <c r="H10" s="227">
        <v>1361632</v>
      </c>
      <c r="I10" s="228">
        <v>44.8</v>
      </c>
      <c r="J10" s="215">
        <v>963376</v>
      </c>
      <c r="K10" s="228">
        <v>31.7</v>
      </c>
      <c r="L10" s="227">
        <v>810592</v>
      </c>
      <c r="M10" s="228">
        <v>26.7</v>
      </c>
      <c r="N10" s="227">
        <v>10260</v>
      </c>
      <c r="O10" s="228">
        <v>0.3</v>
      </c>
      <c r="P10" s="227">
        <v>142523</v>
      </c>
      <c r="Q10" s="229">
        <v>4.7</v>
      </c>
      <c r="R10" s="230" t="s">
        <v>335</v>
      </c>
    </row>
    <row r="11" spans="1:18" s="231" customFormat="1" ht="24.75" customHeight="1">
      <c r="A11" s="225" t="s">
        <v>336</v>
      </c>
      <c r="B11" s="214">
        <v>3183209</v>
      </c>
      <c r="C11" s="226">
        <v>100</v>
      </c>
      <c r="D11" s="227">
        <v>550996</v>
      </c>
      <c r="E11" s="228">
        <v>17.3</v>
      </c>
      <c r="F11" s="227">
        <v>189762</v>
      </c>
      <c r="G11" s="228">
        <v>6</v>
      </c>
      <c r="H11" s="227">
        <v>1444683</v>
      </c>
      <c r="I11" s="228">
        <v>45.4</v>
      </c>
      <c r="J11" s="215">
        <v>997768</v>
      </c>
      <c r="K11" s="228">
        <v>31.3</v>
      </c>
      <c r="L11" s="227">
        <v>842006</v>
      </c>
      <c r="M11" s="228">
        <v>26.5</v>
      </c>
      <c r="N11" s="227">
        <v>9618</v>
      </c>
      <c r="O11" s="228">
        <v>0.3</v>
      </c>
      <c r="P11" s="227">
        <v>146144</v>
      </c>
      <c r="Q11" s="229">
        <v>4.6</v>
      </c>
      <c r="R11" s="102" t="s">
        <v>336</v>
      </c>
    </row>
    <row r="12" spans="1:18" s="231" customFormat="1" ht="24.75" customHeight="1">
      <c r="A12" s="216" t="s">
        <v>337</v>
      </c>
      <c r="B12" s="232">
        <v>3352343</v>
      </c>
      <c r="C12" s="233">
        <v>100</v>
      </c>
      <c r="D12" s="234">
        <v>560849</v>
      </c>
      <c r="E12" s="233">
        <v>16.7</v>
      </c>
      <c r="F12" s="235">
        <v>207031</v>
      </c>
      <c r="G12" s="233">
        <v>6.2</v>
      </c>
      <c r="H12" s="235">
        <v>1534130</v>
      </c>
      <c r="I12" s="233">
        <v>45.8</v>
      </c>
      <c r="J12" s="235">
        <v>1050332</v>
      </c>
      <c r="K12" s="233">
        <v>31.3</v>
      </c>
      <c r="L12" s="235">
        <v>893683</v>
      </c>
      <c r="M12" s="233">
        <v>26.7</v>
      </c>
      <c r="N12" s="235">
        <v>5677</v>
      </c>
      <c r="O12" s="233">
        <v>0.2</v>
      </c>
      <c r="P12" s="235">
        <v>150973</v>
      </c>
      <c r="Q12" s="236">
        <v>4.5</v>
      </c>
      <c r="R12" s="122" t="s">
        <v>337</v>
      </c>
    </row>
    <row r="13" spans="1:18" s="307" customFormat="1" ht="24.75" customHeight="1">
      <c r="A13" s="219" t="s">
        <v>338</v>
      </c>
      <c r="B13" s="237">
        <v>3574624</v>
      </c>
      <c r="C13" s="239">
        <v>100</v>
      </c>
      <c r="D13" s="238">
        <v>602705</v>
      </c>
      <c r="E13" s="239">
        <f aca="true" t="shared" si="0" ref="E13:E25">D13/B13*100</f>
        <v>16.86065443526368</v>
      </c>
      <c r="F13" s="240">
        <v>219642</v>
      </c>
      <c r="G13" s="239">
        <f aca="true" t="shared" si="1" ref="G13:G25">F13/B13*100</f>
        <v>6.144478412274969</v>
      </c>
      <c r="H13" s="240">
        <v>1629902</v>
      </c>
      <c r="I13" s="239">
        <f aca="true" t="shared" si="2" ref="I13:I25">H13/B13*100</f>
        <v>45.59645993536663</v>
      </c>
      <c r="J13" s="240">
        <v>1122375</v>
      </c>
      <c r="K13" s="239">
        <f aca="true" t="shared" si="3" ref="K13:K25">J13/B13*100</f>
        <v>31.39840721709472</v>
      </c>
      <c r="L13" s="240">
        <v>950177</v>
      </c>
      <c r="M13" s="239">
        <f aca="true" t="shared" si="4" ref="M13:M25">L13/B13*100</f>
        <v>26.581173292631615</v>
      </c>
      <c r="N13" s="240">
        <v>6816</v>
      </c>
      <c r="O13" s="239">
        <f aca="true" t="shared" si="5" ref="O13:O25">N13/B13*100</f>
        <v>0.19067739711924947</v>
      </c>
      <c r="P13" s="240">
        <v>165382</v>
      </c>
      <c r="Q13" s="241">
        <f aca="true" t="shared" si="6" ref="Q13:Q25">P13/B13*100</f>
        <v>4.626556527343855</v>
      </c>
      <c r="R13" s="103" t="s">
        <v>338</v>
      </c>
    </row>
    <row r="14" spans="1:18" s="50" customFormat="1" ht="24.75" customHeight="1">
      <c r="A14" s="43" t="s">
        <v>383</v>
      </c>
      <c r="B14" s="242">
        <v>325800</v>
      </c>
      <c r="C14" s="233">
        <v>100</v>
      </c>
      <c r="D14" s="201">
        <v>54963</v>
      </c>
      <c r="E14" s="233">
        <f t="shared" si="0"/>
        <v>16.87016574585635</v>
      </c>
      <c r="F14" s="243">
        <v>19957</v>
      </c>
      <c r="G14" s="244">
        <f t="shared" si="1"/>
        <v>6.125537139349294</v>
      </c>
      <c r="H14" s="243">
        <v>152159</v>
      </c>
      <c r="I14" s="244">
        <f t="shared" si="2"/>
        <v>46.70319214241866</v>
      </c>
      <c r="J14" s="245">
        <v>98720</v>
      </c>
      <c r="K14" s="244">
        <f t="shared" si="3"/>
        <v>30.300798035604664</v>
      </c>
      <c r="L14" s="243">
        <v>83985</v>
      </c>
      <c r="M14" s="244">
        <f t="shared" si="4"/>
        <v>25.778084714548804</v>
      </c>
      <c r="N14" s="243">
        <v>418</v>
      </c>
      <c r="O14" s="244">
        <f t="shared" si="5"/>
        <v>0.12829957028852057</v>
      </c>
      <c r="P14" s="243">
        <v>14317</v>
      </c>
      <c r="Q14" s="246">
        <f t="shared" si="6"/>
        <v>4.394413750767342</v>
      </c>
      <c r="R14" s="128" t="s">
        <v>346</v>
      </c>
    </row>
    <row r="15" spans="1:18" s="50" customFormat="1" ht="24.75" customHeight="1">
      <c r="A15" s="43" t="s">
        <v>72</v>
      </c>
      <c r="B15" s="242">
        <v>317412</v>
      </c>
      <c r="C15" s="233">
        <v>100</v>
      </c>
      <c r="D15" s="201">
        <v>53889</v>
      </c>
      <c r="E15" s="233">
        <f t="shared" si="0"/>
        <v>16.977618993610825</v>
      </c>
      <c r="F15" s="243">
        <v>18810</v>
      </c>
      <c r="G15" s="244">
        <f t="shared" si="1"/>
        <v>5.926051945106045</v>
      </c>
      <c r="H15" s="243">
        <v>145355</v>
      </c>
      <c r="I15" s="244">
        <f t="shared" si="2"/>
        <v>45.793794815570934</v>
      </c>
      <c r="J15" s="245">
        <v>99359</v>
      </c>
      <c r="K15" s="244">
        <f t="shared" si="3"/>
        <v>31.302849293662494</v>
      </c>
      <c r="L15" s="243">
        <v>85586</v>
      </c>
      <c r="M15" s="244">
        <f t="shared" si="4"/>
        <v>26.963693874207657</v>
      </c>
      <c r="N15" s="243">
        <v>434</v>
      </c>
      <c r="O15" s="244">
        <f t="shared" si="5"/>
        <v>0.13673081042934734</v>
      </c>
      <c r="P15" s="243">
        <v>13338</v>
      </c>
      <c r="Q15" s="246">
        <f t="shared" si="6"/>
        <v>4.202109561075195</v>
      </c>
      <c r="R15" s="128" t="s">
        <v>347</v>
      </c>
    </row>
    <row r="16" spans="1:18" s="50" customFormat="1" ht="24.75" customHeight="1">
      <c r="A16" s="43" t="s">
        <v>73</v>
      </c>
      <c r="B16" s="242">
        <v>284038</v>
      </c>
      <c r="C16" s="233">
        <v>100</v>
      </c>
      <c r="D16" s="201">
        <v>47821</v>
      </c>
      <c r="E16" s="233">
        <f t="shared" si="0"/>
        <v>16.83612756039685</v>
      </c>
      <c r="F16" s="243">
        <v>17911</v>
      </c>
      <c r="G16" s="244">
        <f t="shared" si="1"/>
        <v>6.3058464008336905</v>
      </c>
      <c r="H16" s="243">
        <v>129585</v>
      </c>
      <c r="I16" s="244">
        <f t="shared" si="2"/>
        <v>45.622416718889724</v>
      </c>
      <c r="J16" s="245">
        <v>88720</v>
      </c>
      <c r="K16" s="244">
        <f t="shared" si="3"/>
        <v>31.235257254311044</v>
      </c>
      <c r="L16" s="243">
        <v>75971</v>
      </c>
      <c r="M16" s="244">
        <f t="shared" si="4"/>
        <v>26.746773319062946</v>
      </c>
      <c r="N16" s="243">
        <v>434</v>
      </c>
      <c r="O16" s="244">
        <f t="shared" si="5"/>
        <v>0.15279645681211668</v>
      </c>
      <c r="P16" s="243">
        <v>12316</v>
      </c>
      <c r="Q16" s="246">
        <f t="shared" si="6"/>
        <v>4.3360395440046755</v>
      </c>
      <c r="R16" s="128" t="s">
        <v>348</v>
      </c>
    </row>
    <row r="17" spans="1:18" s="50" customFormat="1" ht="24.75" customHeight="1">
      <c r="A17" s="43" t="s">
        <v>74</v>
      </c>
      <c r="B17" s="242">
        <v>300520</v>
      </c>
      <c r="C17" s="233">
        <v>100</v>
      </c>
      <c r="D17" s="201">
        <v>49739</v>
      </c>
      <c r="E17" s="233">
        <f t="shared" si="0"/>
        <v>16.550978304272597</v>
      </c>
      <c r="F17" s="243">
        <v>18899</v>
      </c>
      <c r="G17" s="244">
        <f t="shared" si="1"/>
        <v>6.288766138692932</v>
      </c>
      <c r="H17" s="243">
        <v>134671</v>
      </c>
      <c r="I17" s="244">
        <f t="shared" si="2"/>
        <v>44.81265805936377</v>
      </c>
      <c r="J17" s="245">
        <v>97211</v>
      </c>
      <c r="K17" s="244">
        <f t="shared" si="3"/>
        <v>32.347597497670705</v>
      </c>
      <c r="L17" s="243">
        <v>84564</v>
      </c>
      <c r="M17" s="244">
        <f t="shared" si="4"/>
        <v>28.139225342739255</v>
      </c>
      <c r="N17" s="243">
        <v>535</v>
      </c>
      <c r="O17" s="244">
        <f t="shared" si="5"/>
        <v>0.17802475708771465</v>
      </c>
      <c r="P17" s="243">
        <v>12112</v>
      </c>
      <c r="Q17" s="246">
        <f t="shared" si="6"/>
        <v>4.030347397843737</v>
      </c>
      <c r="R17" s="128" t="s">
        <v>349</v>
      </c>
    </row>
    <row r="18" spans="1:18" s="50" customFormat="1" ht="24.75" customHeight="1">
      <c r="A18" s="43" t="s">
        <v>75</v>
      </c>
      <c r="B18" s="242">
        <v>275117</v>
      </c>
      <c r="C18" s="233">
        <v>100</v>
      </c>
      <c r="D18" s="201">
        <v>45237</v>
      </c>
      <c r="E18" s="233">
        <f t="shared" si="0"/>
        <v>16.442822508241946</v>
      </c>
      <c r="F18" s="243">
        <v>15963</v>
      </c>
      <c r="G18" s="244">
        <f t="shared" si="1"/>
        <v>5.80225867539992</v>
      </c>
      <c r="H18" s="243">
        <v>121699</v>
      </c>
      <c r="I18" s="244">
        <f t="shared" si="2"/>
        <v>44.23536168248418</v>
      </c>
      <c r="J18" s="245">
        <v>92218</v>
      </c>
      <c r="K18" s="244">
        <f t="shared" si="3"/>
        <v>33.51955713387395</v>
      </c>
      <c r="L18" s="243">
        <v>78798</v>
      </c>
      <c r="M18" s="244">
        <f t="shared" si="4"/>
        <v>28.64163246909497</v>
      </c>
      <c r="N18" s="243">
        <v>575</v>
      </c>
      <c r="O18" s="244">
        <f t="shared" si="5"/>
        <v>0.2090019882450012</v>
      </c>
      <c r="P18" s="243">
        <v>12844</v>
      </c>
      <c r="Q18" s="246">
        <f t="shared" si="6"/>
        <v>4.6685591948152965</v>
      </c>
      <c r="R18" s="128" t="s">
        <v>350</v>
      </c>
    </row>
    <row r="19" spans="1:18" s="50" customFormat="1" ht="24.75" customHeight="1">
      <c r="A19" s="43" t="s">
        <v>76</v>
      </c>
      <c r="B19" s="242">
        <v>271052</v>
      </c>
      <c r="C19" s="233">
        <v>100</v>
      </c>
      <c r="D19" s="201">
        <v>44161</v>
      </c>
      <c r="E19" s="233">
        <f t="shared" si="0"/>
        <v>16.292445729970634</v>
      </c>
      <c r="F19" s="243">
        <v>15647</v>
      </c>
      <c r="G19" s="244">
        <f t="shared" si="1"/>
        <v>5.772693062585777</v>
      </c>
      <c r="H19" s="243">
        <v>120452</v>
      </c>
      <c r="I19" s="244">
        <f t="shared" si="2"/>
        <v>44.4387054882458</v>
      </c>
      <c r="J19" s="245">
        <v>90791</v>
      </c>
      <c r="K19" s="244">
        <f t="shared" si="3"/>
        <v>33.495786786299306</v>
      </c>
      <c r="L19" s="243">
        <v>76784</v>
      </c>
      <c r="M19" s="244">
        <f t="shared" si="4"/>
        <v>28.328143677227985</v>
      </c>
      <c r="N19" s="243">
        <v>676</v>
      </c>
      <c r="O19" s="244">
        <f t="shared" si="5"/>
        <v>0.24939863937547038</v>
      </c>
      <c r="P19" s="243">
        <v>13332</v>
      </c>
      <c r="Q19" s="246">
        <f t="shared" si="6"/>
        <v>4.918613402594336</v>
      </c>
      <c r="R19" s="128" t="s">
        <v>351</v>
      </c>
    </row>
    <row r="20" spans="1:18" s="50" customFormat="1" ht="24.75" customHeight="1">
      <c r="A20" s="43" t="s">
        <v>77</v>
      </c>
      <c r="B20" s="242">
        <v>286859</v>
      </c>
      <c r="C20" s="233">
        <v>100</v>
      </c>
      <c r="D20" s="201">
        <v>47107</v>
      </c>
      <c r="E20" s="233">
        <f t="shared" si="0"/>
        <v>16.421656632701083</v>
      </c>
      <c r="F20" s="243">
        <v>18599</v>
      </c>
      <c r="G20" s="244">
        <f t="shared" si="1"/>
        <v>6.483673163470555</v>
      </c>
      <c r="H20" s="243">
        <v>133464</v>
      </c>
      <c r="I20" s="244">
        <f t="shared" si="2"/>
        <v>46.525993606615096</v>
      </c>
      <c r="J20" s="245">
        <v>87689</v>
      </c>
      <c r="K20" s="244">
        <f t="shared" si="3"/>
        <v>30.568676597213262</v>
      </c>
      <c r="L20" s="243">
        <v>73170</v>
      </c>
      <c r="M20" s="244">
        <f t="shared" si="4"/>
        <v>25.507304982587264</v>
      </c>
      <c r="N20" s="243">
        <v>571</v>
      </c>
      <c r="O20" s="244">
        <f t="shared" si="5"/>
        <v>0.19905249617407855</v>
      </c>
      <c r="P20" s="243">
        <v>13948</v>
      </c>
      <c r="Q20" s="246">
        <f t="shared" si="6"/>
        <v>4.862319118451922</v>
      </c>
      <c r="R20" s="128" t="s">
        <v>352</v>
      </c>
    </row>
    <row r="21" spans="1:18" s="50" customFormat="1" ht="24.75" customHeight="1">
      <c r="A21" s="43" t="s">
        <v>78</v>
      </c>
      <c r="B21" s="242">
        <v>331374</v>
      </c>
      <c r="C21" s="233">
        <v>100</v>
      </c>
      <c r="D21" s="201">
        <v>59198</v>
      </c>
      <c r="E21" s="233">
        <f t="shared" si="0"/>
        <v>17.864406984253442</v>
      </c>
      <c r="F21" s="243">
        <v>20738</v>
      </c>
      <c r="G21" s="244">
        <f t="shared" si="1"/>
        <v>6.258185615045236</v>
      </c>
      <c r="H21" s="243">
        <v>158909</v>
      </c>
      <c r="I21" s="244">
        <f t="shared" si="2"/>
        <v>47.95457700362732</v>
      </c>
      <c r="J21" s="245">
        <v>92529</v>
      </c>
      <c r="K21" s="244">
        <f t="shared" si="3"/>
        <v>27.922830397074</v>
      </c>
      <c r="L21" s="243">
        <v>77166</v>
      </c>
      <c r="M21" s="244">
        <f t="shared" si="4"/>
        <v>23.28667909974832</v>
      </c>
      <c r="N21" s="243">
        <v>597</v>
      </c>
      <c r="O21" s="244">
        <f t="shared" si="5"/>
        <v>0.18015897445182782</v>
      </c>
      <c r="P21" s="243">
        <v>14765</v>
      </c>
      <c r="Q21" s="246">
        <f t="shared" si="6"/>
        <v>4.455690549047301</v>
      </c>
      <c r="R21" s="128" t="s">
        <v>353</v>
      </c>
    </row>
    <row r="22" spans="1:18" s="50" customFormat="1" ht="24.75" customHeight="1">
      <c r="A22" s="43" t="s">
        <v>79</v>
      </c>
      <c r="B22" s="242">
        <v>317710</v>
      </c>
      <c r="C22" s="233">
        <v>100</v>
      </c>
      <c r="D22" s="201">
        <v>56690</v>
      </c>
      <c r="E22" s="233">
        <f t="shared" si="0"/>
        <v>17.843316231783703</v>
      </c>
      <c r="F22" s="243">
        <v>21412</v>
      </c>
      <c r="G22" s="244">
        <f t="shared" si="1"/>
        <v>6.73947939945233</v>
      </c>
      <c r="H22" s="243">
        <v>147904</v>
      </c>
      <c r="I22" s="244">
        <f t="shared" si="2"/>
        <v>46.55314595070977</v>
      </c>
      <c r="J22" s="245">
        <v>91703</v>
      </c>
      <c r="K22" s="244">
        <f t="shared" si="3"/>
        <v>28.863743665607</v>
      </c>
      <c r="L22" s="243">
        <v>76549</v>
      </c>
      <c r="M22" s="244">
        <f t="shared" si="4"/>
        <v>24.093985080734004</v>
      </c>
      <c r="N22" s="243">
        <v>572</v>
      </c>
      <c r="O22" s="244">
        <f t="shared" si="5"/>
        <v>0.18003839979855843</v>
      </c>
      <c r="P22" s="243">
        <v>14582</v>
      </c>
      <c r="Q22" s="246">
        <f t="shared" si="6"/>
        <v>4.589720185074439</v>
      </c>
      <c r="R22" s="128" t="s">
        <v>354</v>
      </c>
    </row>
    <row r="23" spans="1:18" s="50" customFormat="1" ht="24.75" customHeight="1">
      <c r="A23" s="43" t="s">
        <v>80</v>
      </c>
      <c r="B23" s="242">
        <v>270423</v>
      </c>
      <c r="C23" s="233">
        <v>100</v>
      </c>
      <c r="D23" s="201">
        <v>45009</v>
      </c>
      <c r="E23" s="233">
        <f t="shared" si="0"/>
        <v>16.643924518254735</v>
      </c>
      <c r="F23" s="243">
        <v>16013</v>
      </c>
      <c r="G23" s="244">
        <f t="shared" si="1"/>
        <v>5.92146378081746</v>
      </c>
      <c r="H23" s="243">
        <v>120369</v>
      </c>
      <c r="I23" s="244">
        <f t="shared" si="2"/>
        <v>44.51137662107143</v>
      </c>
      <c r="J23" s="245">
        <v>89032</v>
      </c>
      <c r="K23" s="244">
        <f t="shared" si="3"/>
        <v>32.92323507985637</v>
      </c>
      <c r="L23" s="243">
        <v>75075</v>
      </c>
      <c r="M23" s="244">
        <f t="shared" si="4"/>
        <v>27.762061658956522</v>
      </c>
      <c r="N23" s="243">
        <v>552</v>
      </c>
      <c r="O23" s="244">
        <f t="shared" si="5"/>
        <v>0.20412464916075923</v>
      </c>
      <c r="P23" s="243">
        <v>13406</v>
      </c>
      <c r="Q23" s="246">
        <f t="shared" si="6"/>
        <v>4.957418562770179</v>
      </c>
      <c r="R23" s="128" t="s">
        <v>355</v>
      </c>
    </row>
    <row r="24" spans="1:18" s="50" customFormat="1" ht="24.75" customHeight="1">
      <c r="A24" s="43" t="s">
        <v>81</v>
      </c>
      <c r="B24" s="242">
        <v>286959</v>
      </c>
      <c r="C24" s="233">
        <v>100</v>
      </c>
      <c r="D24" s="201">
        <v>47594</v>
      </c>
      <c r="E24" s="233">
        <f t="shared" si="0"/>
        <v>16.585644639129633</v>
      </c>
      <c r="F24" s="243">
        <v>16694</v>
      </c>
      <c r="G24" s="244">
        <f t="shared" si="1"/>
        <v>5.817555818078541</v>
      </c>
      <c r="H24" s="243">
        <v>127375</v>
      </c>
      <c r="I24" s="244">
        <f t="shared" si="2"/>
        <v>44.387874225934716</v>
      </c>
      <c r="J24" s="245">
        <v>95295</v>
      </c>
      <c r="K24" s="244">
        <f t="shared" si="3"/>
        <v>33.20857683501824</v>
      </c>
      <c r="L24" s="243">
        <v>79497</v>
      </c>
      <c r="M24" s="244">
        <f t="shared" si="4"/>
        <v>27.7032607445663</v>
      </c>
      <c r="N24" s="243">
        <v>744</v>
      </c>
      <c r="O24" s="244">
        <f t="shared" si="5"/>
        <v>0.2592704881185117</v>
      </c>
      <c r="P24" s="243">
        <v>15053</v>
      </c>
      <c r="Q24" s="246">
        <f t="shared" si="6"/>
        <v>5.245697120494565</v>
      </c>
      <c r="R24" s="128" t="s">
        <v>356</v>
      </c>
    </row>
    <row r="25" spans="1:18" s="50" customFormat="1" ht="24.75" customHeight="1">
      <c r="A25" s="247" t="s">
        <v>82</v>
      </c>
      <c r="B25" s="248">
        <v>307359</v>
      </c>
      <c r="C25" s="249">
        <v>100</v>
      </c>
      <c r="D25" s="250">
        <v>51295</v>
      </c>
      <c r="E25" s="249">
        <f t="shared" si="0"/>
        <v>16.68895330867162</v>
      </c>
      <c r="F25" s="251">
        <v>18998</v>
      </c>
      <c r="G25" s="252">
        <f t="shared" si="1"/>
        <v>6.181045617665336</v>
      </c>
      <c r="H25" s="251">
        <v>137958</v>
      </c>
      <c r="I25" s="252">
        <f t="shared" si="2"/>
        <v>44.884971645535025</v>
      </c>
      <c r="J25" s="253">
        <v>99107</v>
      </c>
      <c r="K25" s="252">
        <f t="shared" si="3"/>
        <v>32.24470407568999</v>
      </c>
      <c r="L25" s="251">
        <v>83031</v>
      </c>
      <c r="M25" s="252">
        <f t="shared" si="4"/>
        <v>27.014338281943918</v>
      </c>
      <c r="N25" s="251">
        <v>706</v>
      </c>
      <c r="O25" s="252">
        <f t="shared" si="5"/>
        <v>0.229698821248117</v>
      </c>
      <c r="P25" s="251">
        <v>15371</v>
      </c>
      <c r="Q25" s="254">
        <f t="shared" si="6"/>
        <v>5.000992324935987</v>
      </c>
      <c r="R25" s="200" t="s">
        <v>357</v>
      </c>
    </row>
    <row r="26" spans="1:18" ht="13.5" customHeight="1">
      <c r="A26" s="46" t="s">
        <v>358</v>
      </c>
      <c r="B26" s="255"/>
      <c r="C26" s="48"/>
      <c r="D26" s="48"/>
      <c r="E26" s="23"/>
      <c r="F26" s="23"/>
      <c r="G26" s="23"/>
      <c r="H26" s="23"/>
      <c r="I26" s="23"/>
      <c r="M26" s="301" t="s">
        <v>359</v>
      </c>
      <c r="R26" s="39"/>
    </row>
    <row r="27" spans="1:18" ht="13.5" customHeight="1">
      <c r="A27" s="46" t="s">
        <v>589</v>
      </c>
      <c r="B27" s="48"/>
      <c r="C27" s="48"/>
      <c r="D27" s="23"/>
      <c r="E27" s="23"/>
      <c r="F27" s="23"/>
      <c r="G27" s="23"/>
      <c r="H27" s="23"/>
      <c r="I27" s="23"/>
      <c r="J27" s="23"/>
      <c r="L27" s="23"/>
      <c r="M27" s="300" t="s">
        <v>591</v>
      </c>
      <c r="N27" s="23"/>
      <c r="P27" s="48"/>
      <c r="Q27" s="48"/>
      <c r="R27" s="40"/>
    </row>
    <row r="28" spans="1:19" s="595" customFormat="1" ht="13.5" customHeight="1">
      <c r="A28" s="299" t="s">
        <v>590</v>
      </c>
      <c r="B28" s="300"/>
      <c r="C28" s="300"/>
      <c r="D28" s="300"/>
      <c r="E28" s="300"/>
      <c r="F28" s="300"/>
      <c r="H28" s="300"/>
      <c r="I28" s="300"/>
      <c r="J28" s="300"/>
      <c r="M28" s="300"/>
      <c r="N28" s="300"/>
      <c r="O28" s="300"/>
      <c r="P28" s="300"/>
      <c r="Q28" s="300"/>
      <c r="R28" s="300"/>
      <c r="S28" s="300"/>
    </row>
    <row r="29" s="99" customFormat="1" ht="12.75"/>
    <row r="30" s="99" customFormat="1" ht="12.75"/>
  </sheetData>
  <sheetProtection/>
  <mergeCells count="10">
    <mergeCell ref="J4:K4"/>
    <mergeCell ref="L4:M4"/>
    <mergeCell ref="N4:O4"/>
    <mergeCell ref="P4:Q4"/>
    <mergeCell ref="A1:R1"/>
    <mergeCell ref="B3:C3"/>
    <mergeCell ref="D3:E3"/>
    <mergeCell ref="F3:G3"/>
    <mergeCell ref="H3:I3"/>
    <mergeCell ref="J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S31"/>
  <sheetViews>
    <sheetView showZeros="0" zoomScale="77" zoomScaleNormal="77" zoomScaleSheetLayoutView="70" zoomScalePageLayoutView="0" workbookViewId="0" topLeftCell="A1">
      <selection activeCell="A1" sqref="A1:M1"/>
    </sheetView>
  </sheetViews>
  <sheetFormatPr defaultColWidth="8.88671875" defaultRowHeight="13.5"/>
  <cols>
    <col min="1" max="1" width="8.77734375" style="22" customWidth="1"/>
    <col min="2" max="2" width="10.77734375" style="69" customWidth="1"/>
    <col min="3" max="12" width="10.77734375" style="22" customWidth="1"/>
    <col min="13" max="13" width="8.77734375" style="22" customWidth="1"/>
    <col min="14" max="16384" width="8.88671875" style="22" customWidth="1"/>
  </cols>
  <sheetData>
    <row r="1" spans="1:13" s="99" customFormat="1" ht="42.75" customHeight="1">
      <c r="A1" s="518" t="s">
        <v>201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3" s="99" customFormat="1" ht="18" customHeight="1">
      <c r="A2" s="99" t="s">
        <v>202</v>
      </c>
      <c r="B2" s="155"/>
      <c r="C2" s="144"/>
      <c r="D2" s="144"/>
      <c r="E2" s="156"/>
      <c r="F2" s="156"/>
      <c r="G2" s="156"/>
      <c r="H2" s="144"/>
      <c r="I2" s="144"/>
      <c r="J2" s="144"/>
      <c r="K2" s="144"/>
      <c r="L2" s="144"/>
      <c r="M2" s="131" t="s">
        <v>3</v>
      </c>
    </row>
    <row r="3" spans="1:13" s="99" customFormat="1" ht="18.75" customHeight="1">
      <c r="A3" s="148"/>
      <c r="B3" s="157" t="s">
        <v>203</v>
      </c>
      <c r="C3" s="150" t="s">
        <v>204</v>
      </c>
      <c r="D3" s="150" t="s">
        <v>205</v>
      </c>
      <c r="E3" s="150" t="s">
        <v>206</v>
      </c>
      <c r="F3" s="150" t="s">
        <v>207</v>
      </c>
      <c r="G3" s="150" t="s">
        <v>208</v>
      </c>
      <c r="H3" s="150" t="s">
        <v>209</v>
      </c>
      <c r="I3" s="150" t="s">
        <v>210</v>
      </c>
      <c r="J3" s="150" t="s">
        <v>211</v>
      </c>
      <c r="K3" s="150" t="s">
        <v>212</v>
      </c>
      <c r="L3" s="150" t="s">
        <v>213</v>
      </c>
      <c r="M3" s="158"/>
    </row>
    <row r="4" spans="1:13" s="99" customFormat="1" ht="18.75" customHeight="1">
      <c r="A4" s="159" t="s">
        <v>214</v>
      </c>
      <c r="B4" s="160"/>
      <c r="C4" s="152"/>
      <c r="D4" s="152"/>
      <c r="E4" s="161" t="s">
        <v>215</v>
      </c>
      <c r="F4" s="161" t="s">
        <v>216</v>
      </c>
      <c r="G4" s="161" t="s">
        <v>217</v>
      </c>
      <c r="H4" s="152" t="s">
        <v>218</v>
      </c>
      <c r="I4" s="161" t="s">
        <v>219</v>
      </c>
      <c r="J4" s="152" t="s">
        <v>220</v>
      </c>
      <c r="K4" s="161" t="s">
        <v>221</v>
      </c>
      <c r="L4" s="161" t="s">
        <v>222</v>
      </c>
      <c r="M4" s="122" t="s">
        <v>67</v>
      </c>
    </row>
    <row r="5" spans="1:13" s="99" customFormat="1" ht="18.75" customHeight="1">
      <c r="A5" s="106"/>
      <c r="B5" s="160"/>
      <c r="C5" s="152"/>
      <c r="D5" s="152"/>
      <c r="E5" s="152" t="s">
        <v>223</v>
      </c>
      <c r="F5" s="152" t="s">
        <v>224</v>
      </c>
      <c r="G5" s="152" t="s">
        <v>225</v>
      </c>
      <c r="H5" s="152" t="s">
        <v>226</v>
      </c>
      <c r="I5" s="152" t="s">
        <v>227</v>
      </c>
      <c r="J5" s="152" t="s">
        <v>228</v>
      </c>
      <c r="K5" s="152" t="s">
        <v>229</v>
      </c>
      <c r="L5" s="152" t="s">
        <v>230</v>
      </c>
      <c r="M5" s="122"/>
    </row>
    <row r="6" spans="1:13" s="99" customFormat="1" ht="18.75" customHeight="1">
      <c r="A6" s="159" t="s">
        <v>70</v>
      </c>
      <c r="B6" s="160"/>
      <c r="C6" s="152" t="s">
        <v>231</v>
      </c>
      <c r="D6" s="152"/>
      <c r="E6" s="152" t="s">
        <v>232</v>
      </c>
      <c r="F6" s="152" t="s">
        <v>233</v>
      </c>
      <c r="G6" s="152" t="s">
        <v>234</v>
      </c>
      <c r="H6" s="152" t="s">
        <v>235</v>
      </c>
      <c r="I6" s="152" t="s">
        <v>236</v>
      </c>
      <c r="J6" s="152" t="s">
        <v>237</v>
      </c>
      <c r="K6" s="152" t="s">
        <v>238</v>
      </c>
      <c r="L6" s="152" t="s">
        <v>143</v>
      </c>
      <c r="M6" s="122" t="s">
        <v>68</v>
      </c>
    </row>
    <row r="7" spans="1:13" s="99" customFormat="1" ht="18.75" customHeight="1">
      <c r="A7" s="162"/>
      <c r="B7" s="163" t="s">
        <v>0</v>
      </c>
      <c r="C7" s="123" t="s">
        <v>239</v>
      </c>
      <c r="D7" s="154" t="s">
        <v>240</v>
      </c>
      <c r="E7" s="154" t="s">
        <v>241</v>
      </c>
      <c r="F7" s="154" t="s">
        <v>242</v>
      </c>
      <c r="G7" s="154" t="s">
        <v>243</v>
      </c>
      <c r="H7" s="154" t="s">
        <v>244</v>
      </c>
      <c r="I7" s="154" t="s">
        <v>1</v>
      </c>
      <c r="J7" s="154" t="s">
        <v>245</v>
      </c>
      <c r="K7" s="154" t="s">
        <v>1</v>
      </c>
      <c r="L7" s="154" t="s">
        <v>1</v>
      </c>
      <c r="M7" s="143"/>
    </row>
    <row r="8" spans="1:13" s="212" customFormat="1" ht="24.75" customHeight="1">
      <c r="A8" s="206" t="s">
        <v>65</v>
      </c>
      <c r="B8" s="326">
        <v>128923</v>
      </c>
      <c r="C8" s="327">
        <v>79954</v>
      </c>
      <c r="D8" s="328" t="s">
        <v>384</v>
      </c>
      <c r="E8" s="327">
        <v>96</v>
      </c>
      <c r="F8" s="327">
        <v>206</v>
      </c>
      <c r="G8" s="329" t="s">
        <v>384</v>
      </c>
      <c r="H8" s="327">
        <v>751</v>
      </c>
      <c r="I8" s="327">
        <v>12627</v>
      </c>
      <c r="J8" s="327">
        <v>2626</v>
      </c>
      <c r="K8" s="327">
        <v>4873</v>
      </c>
      <c r="L8" s="327">
        <v>3964</v>
      </c>
      <c r="M8" s="308" t="s">
        <v>65</v>
      </c>
    </row>
    <row r="9" spans="1:13" s="212" customFormat="1" ht="24.75" customHeight="1">
      <c r="A9" s="206" t="s">
        <v>71</v>
      </c>
      <c r="B9" s="326">
        <v>137723</v>
      </c>
      <c r="C9" s="327">
        <v>89108</v>
      </c>
      <c r="D9" s="328" t="s">
        <v>384</v>
      </c>
      <c r="E9" s="327">
        <v>126</v>
      </c>
      <c r="F9" s="327">
        <v>474</v>
      </c>
      <c r="G9" s="329" t="s">
        <v>384</v>
      </c>
      <c r="H9" s="327">
        <v>668</v>
      </c>
      <c r="I9" s="327">
        <v>12096</v>
      </c>
      <c r="J9" s="327">
        <v>2616</v>
      </c>
      <c r="K9" s="327">
        <v>5732</v>
      </c>
      <c r="L9" s="327">
        <v>4009</v>
      </c>
      <c r="M9" s="308" t="s">
        <v>71</v>
      </c>
    </row>
    <row r="10" spans="1:13" s="212" customFormat="1" ht="24.75" customHeight="1">
      <c r="A10" s="206" t="s">
        <v>335</v>
      </c>
      <c r="B10" s="326">
        <v>142523</v>
      </c>
      <c r="C10" s="327">
        <v>90269</v>
      </c>
      <c r="D10" s="328" t="s">
        <v>384</v>
      </c>
      <c r="E10" s="327">
        <v>136</v>
      </c>
      <c r="F10" s="327">
        <v>550</v>
      </c>
      <c r="G10" s="329" t="s">
        <v>384</v>
      </c>
      <c r="H10" s="327">
        <v>713</v>
      </c>
      <c r="I10" s="327">
        <v>13178</v>
      </c>
      <c r="J10" s="327">
        <v>2602</v>
      </c>
      <c r="K10" s="327">
        <v>6515</v>
      </c>
      <c r="L10" s="327">
        <v>4994</v>
      </c>
      <c r="M10" s="308" t="s">
        <v>335</v>
      </c>
    </row>
    <row r="11" spans="1:13" s="218" customFormat="1" ht="24.75" customHeight="1">
      <c r="A11" s="206" t="s">
        <v>336</v>
      </c>
      <c r="B11" s="330">
        <v>146144</v>
      </c>
      <c r="C11" s="331">
        <v>92805</v>
      </c>
      <c r="D11" s="328" t="s">
        <v>384</v>
      </c>
      <c r="E11" s="331">
        <v>113</v>
      </c>
      <c r="F11" s="331">
        <v>614</v>
      </c>
      <c r="G11" s="327">
        <v>113</v>
      </c>
      <c r="H11" s="331">
        <v>746</v>
      </c>
      <c r="I11" s="331">
        <v>12491</v>
      </c>
      <c r="J11" s="331">
        <v>2657</v>
      </c>
      <c r="K11" s="331">
        <v>8035</v>
      </c>
      <c r="L11" s="331">
        <v>4945</v>
      </c>
      <c r="M11" s="308" t="s">
        <v>336</v>
      </c>
    </row>
    <row r="12" spans="1:13" s="218" customFormat="1" ht="24.75" customHeight="1">
      <c r="A12" s="206" t="s">
        <v>337</v>
      </c>
      <c r="B12" s="330">
        <v>150973</v>
      </c>
      <c r="C12" s="331">
        <v>104102</v>
      </c>
      <c r="D12" s="328" t="s">
        <v>384</v>
      </c>
      <c r="E12" s="331">
        <v>107</v>
      </c>
      <c r="F12" s="331">
        <v>611</v>
      </c>
      <c r="G12" s="331">
        <v>153</v>
      </c>
      <c r="H12" s="331">
        <v>811</v>
      </c>
      <c r="I12" s="331">
        <v>8719</v>
      </c>
      <c r="J12" s="331">
        <v>2557</v>
      </c>
      <c r="K12" s="331">
        <v>7589</v>
      </c>
      <c r="L12" s="331">
        <v>4744</v>
      </c>
      <c r="M12" s="217" t="s">
        <v>337</v>
      </c>
    </row>
    <row r="13" spans="1:13" s="220" customFormat="1" ht="24.75" customHeight="1">
      <c r="A13" s="312" t="s">
        <v>338</v>
      </c>
      <c r="B13" s="332">
        <v>165382</v>
      </c>
      <c r="C13" s="333">
        <v>114548</v>
      </c>
      <c r="D13" s="334" t="s">
        <v>384</v>
      </c>
      <c r="E13" s="333">
        <v>118</v>
      </c>
      <c r="F13" s="333">
        <v>712</v>
      </c>
      <c r="G13" s="333">
        <v>202</v>
      </c>
      <c r="H13" s="333">
        <v>942</v>
      </c>
      <c r="I13" s="333">
        <v>8776</v>
      </c>
      <c r="J13" s="333">
        <v>2611</v>
      </c>
      <c r="K13" s="333">
        <v>7777</v>
      </c>
      <c r="L13" s="333">
        <v>4618</v>
      </c>
      <c r="M13" s="324" t="s">
        <v>338</v>
      </c>
    </row>
    <row r="14" spans="1:13" s="338" customFormat="1" ht="24.75" customHeight="1">
      <c r="A14" s="335" t="s">
        <v>428</v>
      </c>
      <c r="B14" s="336">
        <v>14317</v>
      </c>
      <c r="C14" s="337">
        <v>9629</v>
      </c>
      <c r="D14" s="328" t="s">
        <v>384</v>
      </c>
      <c r="E14" s="337">
        <v>10</v>
      </c>
      <c r="F14" s="337">
        <v>54</v>
      </c>
      <c r="G14" s="327">
        <v>27</v>
      </c>
      <c r="H14" s="337">
        <v>86</v>
      </c>
      <c r="I14" s="337">
        <v>954</v>
      </c>
      <c r="J14" s="337">
        <v>263</v>
      </c>
      <c r="K14" s="337">
        <v>683</v>
      </c>
      <c r="L14" s="337">
        <v>337</v>
      </c>
      <c r="M14" s="316" t="s">
        <v>429</v>
      </c>
    </row>
    <row r="15" spans="1:13" s="338" customFormat="1" ht="24.75" customHeight="1">
      <c r="A15" s="335" t="s">
        <v>430</v>
      </c>
      <c r="B15" s="336">
        <v>13338</v>
      </c>
      <c r="C15" s="337">
        <v>8714</v>
      </c>
      <c r="D15" s="328" t="s">
        <v>384</v>
      </c>
      <c r="E15" s="337">
        <v>11</v>
      </c>
      <c r="F15" s="337">
        <v>56</v>
      </c>
      <c r="G15" s="327">
        <v>24</v>
      </c>
      <c r="H15" s="337">
        <v>90</v>
      </c>
      <c r="I15" s="337">
        <v>790</v>
      </c>
      <c r="J15" s="337">
        <v>252</v>
      </c>
      <c r="K15" s="337">
        <v>770</v>
      </c>
      <c r="L15" s="337">
        <v>391</v>
      </c>
      <c r="M15" s="316" t="s">
        <v>431</v>
      </c>
    </row>
    <row r="16" spans="1:13" s="338" customFormat="1" ht="24.75" customHeight="1">
      <c r="A16" s="335" t="s">
        <v>432</v>
      </c>
      <c r="B16" s="336">
        <v>12316</v>
      </c>
      <c r="C16" s="337">
        <v>8204</v>
      </c>
      <c r="D16" s="328" t="s">
        <v>384</v>
      </c>
      <c r="E16" s="337">
        <v>8</v>
      </c>
      <c r="F16" s="337">
        <v>58</v>
      </c>
      <c r="G16" s="327">
        <v>16</v>
      </c>
      <c r="H16" s="337">
        <v>76</v>
      </c>
      <c r="I16" s="337">
        <v>730</v>
      </c>
      <c r="J16" s="337">
        <v>222</v>
      </c>
      <c r="K16" s="337">
        <v>731</v>
      </c>
      <c r="L16" s="337">
        <v>301</v>
      </c>
      <c r="M16" s="316" t="s">
        <v>433</v>
      </c>
    </row>
    <row r="17" spans="1:13" s="338" customFormat="1" ht="24.75" customHeight="1">
      <c r="A17" s="335" t="s">
        <v>434</v>
      </c>
      <c r="B17" s="336">
        <v>12112</v>
      </c>
      <c r="C17" s="337">
        <v>7877</v>
      </c>
      <c r="D17" s="328" t="s">
        <v>384</v>
      </c>
      <c r="E17" s="337">
        <v>10</v>
      </c>
      <c r="F17" s="337">
        <v>70</v>
      </c>
      <c r="G17" s="327">
        <v>19</v>
      </c>
      <c r="H17" s="337">
        <v>82</v>
      </c>
      <c r="I17" s="337">
        <v>706</v>
      </c>
      <c r="J17" s="337">
        <v>212</v>
      </c>
      <c r="K17" s="337">
        <v>652</v>
      </c>
      <c r="L17" s="337">
        <v>345</v>
      </c>
      <c r="M17" s="316" t="s">
        <v>435</v>
      </c>
    </row>
    <row r="18" spans="1:13" s="338" customFormat="1" ht="24.75" customHeight="1">
      <c r="A18" s="335" t="s">
        <v>436</v>
      </c>
      <c r="B18" s="336">
        <v>12844</v>
      </c>
      <c r="C18" s="337">
        <v>9188</v>
      </c>
      <c r="D18" s="328" t="s">
        <v>384</v>
      </c>
      <c r="E18" s="337">
        <v>9</v>
      </c>
      <c r="F18" s="337">
        <v>64</v>
      </c>
      <c r="G18" s="339">
        <v>14</v>
      </c>
      <c r="H18" s="337">
        <v>78</v>
      </c>
      <c r="I18" s="337">
        <v>494</v>
      </c>
      <c r="J18" s="337">
        <v>186</v>
      </c>
      <c r="K18" s="337">
        <v>481</v>
      </c>
      <c r="L18" s="337">
        <v>386</v>
      </c>
      <c r="M18" s="316" t="s">
        <v>437</v>
      </c>
    </row>
    <row r="19" spans="1:13" s="338" customFormat="1" ht="24.75" customHeight="1">
      <c r="A19" s="335" t="s">
        <v>438</v>
      </c>
      <c r="B19" s="336">
        <v>13332</v>
      </c>
      <c r="C19" s="337">
        <v>9485</v>
      </c>
      <c r="D19" s="328" t="s">
        <v>384</v>
      </c>
      <c r="E19" s="337">
        <v>9</v>
      </c>
      <c r="F19" s="337">
        <v>60</v>
      </c>
      <c r="G19" s="340">
        <v>14</v>
      </c>
      <c r="H19" s="337">
        <v>71</v>
      </c>
      <c r="I19" s="337">
        <v>562</v>
      </c>
      <c r="J19" s="337">
        <v>191</v>
      </c>
      <c r="K19" s="337">
        <v>572</v>
      </c>
      <c r="L19" s="337">
        <v>338</v>
      </c>
      <c r="M19" s="316" t="s">
        <v>439</v>
      </c>
    </row>
    <row r="20" spans="1:13" s="338" customFormat="1" ht="24.75" customHeight="1">
      <c r="A20" s="335" t="s">
        <v>440</v>
      </c>
      <c r="B20" s="336">
        <v>13948</v>
      </c>
      <c r="C20" s="337">
        <v>9922</v>
      </c>
      <c r="D20" s="328" t="s">
        <v>384</v>
      </c>
      <c r="E20" s="337">
        <v>8</v>
      </c>
      <c r="F20" s="337">
        <v>54</v>
      </c>
      <c r="G20" s="339">
        <v>16</v>
      </c>
      <c r="H20" s="337">
        <v>64</v>
      </c>
      <c r="I20" s="337">
        <v>736</v>
      </c>
      <c r="J20" s="337">
        <v>208</v>
      </c>
      <c r="K20" s="337">
        <v>597</v>
      </c>
      <c r="L20" s="337">
        <v>381</v>
      </c>
      <c r="M20" s="316" t="s">
        <v>441</v>
      </c>
    </row>
    <row r="21" spans="1:13" s="338" customFormat="1" ht="24.75" customHeight="1">
      <c r="A21" s="335" t="s">
        <v>442</v>
      </c>
      <c r="B21" s="336">
        <v>14765</v>
      </c>
      <c r="C21" s="337">
        <v>10521</v>
      </c>
      <c r="D21" s="328" t="s">
        <v>384</v>
      </c>
      <c r="E21" s="337">
        <v>11</v>
      </c>
      <c r="F21" s="337">
        <v>54</v>
      </c>
      <c r="G21" s="339">
        <v>17</v>
      </c>
      <c r="H21" s="337">
        <v>68</v>
      </c>
      <c r="I21" s="337">
        <v>515</v>
      </c>
      <c r="J21" s="337">
        <v>252</v>
      </c>
      <c r="K21" s="337">
        <v>806</v>
      </c>
      <c r="L21" s="337">
        <v>422</v>
      </c>
      <c r="M21" s="316" t="s">
        <v>443</v>
      </c>
    </row>
    <row r="22" spans="1:13" s="338" customFormat="1" ht="24.75" customHeight="1">
      <c r="A22" s="335" t="s">
        <v>444</v>
      </c>
      <c r="B22" s="336">
        <v>14582</v>
      </c>
      <c r="C22" s="337">
        <v>10147</v>
      </c>
      <c r="D22" s="328" t="s">
        <v>384</v>
      </c>
      <c r="E22" s="337">
        <v>11</v>
      </c>
      <c r="F22" s="337">
        <v>59</v>
      </c>
      <c r="G22" s="339">
        <v>16</v>
      </c>
      <c r="H22" s="337">
        <v>74</v>
      </c>
      <c r="I22" s="337">
        <v>679</v>
      </c>
      <c r="J22" s="337">
        <v>242</v>
      </c>
      <c r="K22" s="337">
        <v>806</v>
      </c>
      <c r="L22" s="337">
        <v>510</v>
      </c>
      <c r="M22" s="316" t="s">
        <v>445</v>
      </c>
    </row>
    <row r="23" spans="1:13" s="338" customFormat="1" ht="24.75" customHeight="1">
      <c r="A23" s="335" t="s">
        <v>446</v>
      </c>
      <c r="B23" s="336">
        <v>13406</v>
      </c>
      <c r="C23" s="337">
        <v>9639</v>
      </c>
      <c r="D23" s="328" t="s">
        <v>384</v>
      </c>
      <c r="E23" s="337">
        <v>9</v>
      </c>
      <c r="F23" s="337">
        <v>56</v>
      </c>
      <c r="G23" s="340">
        <v>14</v>
      </c>
      <c r="H23" s="337">
        <v>73</v>
      </c>
      <c r="I23" s="337">
        <v>782</v>
      </c>
      <c r="J23" s="337">
        <v>173</v>
      </c>
      <c r="K23" s="337">
        <v>525</v>
      </c>
      <c r="L23" s="337">
        <v>417</v>
      </c>
      <c r="M23" s="316" t="s">
        <v>447</v>
      </c>
    </row>
    <row r="24" spans="1:13" s="338" customFormat="1" ht="24.75" customHeight="1">
      <c r="A24" s="335" t="s">
        <v>448</v>
      </c>
      <c r="B24" s="336">
        <v>15053</v>
      </c>
      <c r="C24" s="337">
        <v>10659</v>
      </c>
      <c r="D24" s="328" t="s">
        <v>384</v>
      </c>
      <c r="E24" s="337">
        <v>10</v>
      </c>
      <c r="F24" s="337">
        <v>62</v>
      </c>
      <c r="G24" s="340">
        <v>12</v>
      </c>
      <c r="H24" s="337">
        <v>83</v>
      </c>
      <c r="I24" s="337">
        <v>886</v>
      </c>
      <c r="J24" s="337">
        <v>188</v>
      </c>
      <c r="K24" s="337">
        <v>555</v>
      </c>
      <c r="L24" s="337">
        <v>374</v>
      </c>
      <c r="M24" s="316" t="s">
        <v>449</v>
      </c>
    </row>
    <row r="25" spans="1:18" s="317" customFormat="1" ht="24.75" customHeight="1">
      <c r="A25" s="341" t="s">
        <v>450</v>
      </c>
      <c r="B25" s="342">
        <v>15371</v>
      </c>
      <c r="C25" s="343">
        <v>10562</v>
      </c>
      <c r="D25" s="344" t="s">
        <v>384</v>
      </c>
      <c r="E25" s="343">
        <v>10</v>
      </c>
      <c r="F25" s="343">
        <v>64</v>
      </c>
      <c r="G25" s="345">
        <v>11</v>
      </c>
      <c r="H25" s="343">
        <v>95</v>
      </c>
      <c r="I25" s="343">
        <v>943</v>
      </c>
      <c r="J25" s="343">
        <v>221</v>
      </c>
      <c r="K25" s="343">
        <v>598</v>
      </c>
      <c r="L25" s="343">
        <v>415</v>
      </c>
      <c r="M25" s="322" t="s">
        <v>451</v>
      </c>
      <c r="R25" s="346"/>
    </row>
    <row r="26" spans="1:18" ht="14.25" customHeight="1">
      <c r="A26" s="46" t="s">
        <v>358</v>
      </c>
      <c r="B26" s="255"/>
      <c r="C26" s="48"/>
      <c r="D26" s="48"/>
      <c r="I26" s="48" t="s">
        <v>359</v>
      </c>
      <c r="R26" s="48"/>
    </row>
    <row r="27" spans="1:18" ht="14.25" customHeight="1">
      <c r="A27" s="46" t="s">
        <v>593</v>
      </c>
      <c r="B27" s="48"/>
      <c r="C27" s="48"/>
      <c r="I27" s="598" t="s">
        <v>594</v>
      </c>
      <c r="P27" s="48"/>
      <c r="Q27" s="48"/>
      <c r="R27" s="48"/>
    </row>
    <row r="28" spans="1:19" s="599" customFormat="1" ht="14.25" customHeight="1">
      <c r="A28" s="598" t="s">
        <v>592</v>
      </c>
      <c r="B28" s="598"/>
      <c r="C28" s="598"/>
      <c r="D28" s="598"/>
      <c r="E28" s="598"/>
      <c r="F28" s="598"/>
      <c r="H28" s="598"/>
      <c r="J28" s="598"/>
      <c r="M28" s="598"/>
      <c r="N28" s="598"/>
      <c r="O28" s="598"/>
      <c r="P28" s="598"/>
      <c r="Q28" s="598"/>
      <c r="R28" s="598"/>
      <c r="S28" s="598"/>
    </row>
    <row r="31" ht="12.75">
      <c r="F31" s="85"/>
    </row>
  </sheetData>
  <sheetProtection/>
  <mergeCells count="1">
    <mergeCell ref="A1:M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S39"/>
  <sheetViews>
    <sheetView showZeros="0" zoomScale="75" zoomScaleNormal="75" zoomScalePageLayoutView="0" workbookViewId="0" topLeftCell="A1">
      <selection activeCell="A1" sqref="A1:N1"/>
    </sheetView>
  </sheetViews>
  <sheetFormatPr defaultColWidth="8.88671875" defaultRowHeight="13.5"/>
  <cols>
    <col min="1" max="1" width="8.77734375" style="50" customWidth="1"/>
    <col min="2" max="13" width="10.77734375" style="22" customWidth="1"/>
    <col min="14" max="14" width="8.77734375" style="50" customWidth="1"/>
    <col min="15" max="16384" width="8.88671875" style="22" customWidth="1"/>
  </cols>
  <sheetData>
    <row r="1" spans="1:14" s="99" customFormat="1" ht="36" customHeight="1">
      <c r="A1" s="518" t="s">
        <v>246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s="99" customFormat="1" ht="18" customHeight="1">
      <c r="A2" s="98" t="s">
        <v>199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98" t="s">
        <v>200</v>
      </c>
    </row>
    <row r="3" spans="1:14" s="99" customFormat="1" ht="21.75" customHeight="1">
      <c r="A3" s="147"/>
      <c r="B3" s="150" t="s">
        <v>247</v>
      </c>
      <c r="C3" s="164" t="s">
        <v>248</v>
      </c>
      <c r="D3" s="150" t="s">
        <v>249</v>
      </c>
      <c r="E3" s="164" t="s">
        <v>250</v>
      </c>
      <c r="F3" s="150" t="s">
        <v>251</v>
      </c>
      <c r="G3" s="164" t="s">
        <v>252</v>
      </c>
      <c r="H3" s="150" t="s">
        <v>253</v>
      </c>
      <c r="I3" s="150" t="s">
        <v>254</v>
      </c>
      <c r="J3" s="150" t="s">
        <v>255</v>
      </c>
      <c r="K3" s="150" t="s">
        <v>256</v>
      </c>
      <c r="L3" s="150" t="s">
        <v>257</v>
      </c>
      <c r="M3" s="150" t="s">
        <v>258</v>
      </c>
      <c r="N3" s="147"/>
    </row>
    <row r="4" spans="1:14" s="99" customFormat="1" ht="21.75" customHeight="1">
      <c r="A4" s="149" t="s">
        <v>259</v>
      </c>
      <c r="B4" s="152"/>
      <c r="C4" s="151"/>
      <c r="D4" s="152"/>
      <c r="E4" s="151"/>
      <c r="F4" s="161" t="s">
        <v>260</v>
      </c>
      <c r="G4" s="165" t="s">
        <v>261</v>
      </c>
      <c r="H4" s="161" t="s">
        <v>262</v>
      </c>
      <c r="I4" s="161" t="s">
        <v>263</v>
      </c>
      <c r="J4" s="161" t="s">
        <v>264</v>
      </c>
      <c r="K4" s="152"/>
      <c r="L4" s="161" t="s">
        <v>265</v>
      </c>
      <c r="M4" s="161" t="s">
        <v>266</v>
      </c>
      <c r="N4" s="151" t="s">
        <v>178</v>
      </c>
    </row>
    <row r="5" spans="1:14" s="99" customFormat="1" ht="21.75" customHeight="1">
      <c r="A5" s="151"/>
      <c r="B5" s="152" t="s">
        <v>267</v>
      </c>
      <c r="C5" s="151"/>
      <c r="D5" s="152" t="s">
        <v>268</v>
      </c>
      <c r="E5" s="151" t="s">
        <v>269</v>
      </c>
      <c r="F5" s="152" t="s">
        <v>270</v>
      </c>
      <c r="G5" s="151" t="s">
        <v>271</v>
      </c>
      <c r="H5" s="152" t="s">
        <v>272</v>
      </c>
      <c r="I5" s="152" t="s">
        <v>273</v>
      </c>
      <c r="J5" s="152" t="s">
        <v>274</v>
      </c>
      <c r="K5" s="152"/>
      <c r="L5" s="152"/>
      <c r="M5" s="152"/>
      <c r="N5" s="151"/>
    </row>
    <row r="6" spans="1:14" s="99" customFormat="1" ht="21.75" customHeight="1">
      <c r="A6" s="149" t="s">
        <v>275</v>
      </c>
      <c r="B6" s="152" t="s">
        <v>276</v>
      </c>
      <c r="C6" s="151" t="s">
        <v>277</v>
      </c>
      <c r="D6" s="152" t="s">
        <v>278</v>
      </c>
      <c r="E6" s="151" t="s">
        <v>279</v>
      </c>
      <c r="F6" s="152" t="s">
        <v>280</v>
      </c>
      <c r="G6" s="151" t="s">
        <v>281</v>
      </c>
      <c r="H6" s="152" t="s">
        <v>282</v>
      </c>
      <c r="I6" s="152" t="s">
        <v>283</v>
      </c>
      <c r="J6" s="152" t="s">
        <v>284</v>
      </c>
      <c r="K6" s="152" t="s">
        <v>285</v>
      </c>
      <c r="L6" s="281" t="s">
        <v>286</v>
      </c>
      <c r="M6" s="152"/>
      <c r="N6" s="151" t="s">
        <v>287</v>
      </c>
    </row>
    <row r="7" spans="1:14" s="99" customFormat="1" ht="21.75" customHeight="1">
      <c r="A7" s="153"/>
      <c r="B7" s="154" t="s">
        <v>288</v>
      </c>
      <c r="C7" s="153" t="s">
        <v>289</v>
      </c>
      <c r="D7" s="154" t="s">
        <v>288</v>
      </c>
      <c r="E7" s="153" t="s">
        <v>290</v>
      </c>
      <c r="F7" s="154" t="s">
        <v>279</v>
      </c>
      <c r="G7" s="153" t="s">
        <v>291</v>
      </c>
      <c r="H7" s="154" t="s">
        <v>292</v>
      </c>
      <c r="I7" s="154" t="s">
        <v>293</v>
      </c>
      <c r="J7" s="154" t="s">
        <v>294</v>
      </c>
      <c r="K7" s="154" t="s">
        <v>295</v>
      </c>
      <c r="L7" s="282" t="s">
        <v>296</v>
      </c>
      <c r="M7" s="154" t="s">
        <v>297</v>
      </c>
      <c r="N7" s="153"/>
    </row>
    <row r="8" spans="1:14" s="212" customFormat="1" ht="24.75" customHeight="1">
      <c r="A8" s="206" t="s">
        <v>65</v>
      </c>
      <c r="B8" s="207">
        <v>18296</v>
      </c>
      <c r="C8" s="208">
        <v>195</v>
      </c>
      <c r="D8" s="208">
        <v>1007</v>
      </c>
      <c r="E8" s="208">
        <v>439</v>
      </c>
      <c r="F8" s="209" t="s">
        <v>2</v>
      </c>
      <c r="G8" s="208">
        <v>120</v>
      </c>
      <c r="H8" s="208">
        <v>1413</v>
      </c>
      <c r="I8" s="208">
        <v>142</v>
      </c>
      <c r="J8" s="208">
        <v>138</v>
      </c>
      <c r="K8" s="208">
        <v>512</v>
      </c>
      <c r="L8" s="208">
        <v>1017</v>
      </c>
      <c r="M8" s="210">
        <v>547</v>
      </c>
      <c r="N8" s="211" t="s">
        <v>65</v>
      </c>
    </row>
    <row r="9" spans="1:14" s="212" customFormat="1" ht="24.75" customHeight="1">
      <c r="A9" s="206" t="s">
        <v>71</v>
      </c>
      <c r="B9" s="207">
        <v>17243</v>
      </c>
      <c r="C9" s="208">
        <v>215</v>
      </c>
      <c r="D9" s="208">
        <v>1109</v>
      </c>
      <c r="E9" s="208">
        <v>486</v>
      </c>
      <c r="F9" s="209" t="s">
        <v>2</v>
      </c>
      <c r="G9" s="208">
        <v>146</v>
      </c>
      <c r="H9" s="208">
        <v>1338</v>
      </c>
      <c r="I9" s="208">
        <v>198</v>
      </c>
      <c r="J9" s="208">
        <v>149</v>
      </c>
      <c r="K9" s="208">
        <v>488</v>
      </c>
      <c r="L9" s="208">
        <v>994</v>
      </c>
      <c r="M9" s="210">
        <v>528</v>
      </c>
      <c r="N9" s="211" t="s">
        <v>71</v>
      </c>
    </row>
    <row r="10" spans="1:14" s="212" customFormat="1" ht="24.75" customHeight="1">
      <c r="A10" s="206" t="s">
        <v>343</v>
      </c>
      <c r="B10" s="207">
        <v>17304</v>
      </c>
      <c r="C10" s="208">
        <v>223</v>
      </c>
      <c r="D10" s="208">
        <v>1210</v>
      </c>
      <c r="E10" s="208">
        <v>547</v>
      </c>
      <c r="F10" s="209" t="s">
        <v>2</v>
      </c>
      <c r="G10" s="208">
        <v>173</v>
      </c>
      <c r="H10" s="208">
        <v>1339</v>
      </c>
      <c r="I10" s="208">
        <v>259</v>
      </c>
      <c r="J10" s="208">
        <v>143</v>
      </c>
      <c r="K10" s="208">
        <v>536</v>
      </c>
      <c r="L10" s="208">
        <v>1059</v>
      </c>
      <c r="M10" s="210">
        <v>772</v>
      </c>
      <c r="N10" s="211" t="s">
        <v>335</v>
      </c>
    </row>
    <row r="11" spans="1:14" s="218" customFormat="1" ht="24.75" customHeight="1">
      <c r="A11" s="213" t="s">
        <v>344</v>
      </c>
      <c r="B11" s="308">
        <v>16536</v>
      </c>
      <c r="C11" s="309">
        <v>192</v>
      </c>
      <c r="D11" s="309">
        <v>1170</v>
      </c>
      <c r="E11" s="309">
        <v>556</v>
      </c>
      <c r="F11" s="209" t="s">
        <v>2</v>
      </c>
      <c r="G11" s="309">
        <v>203</v>
      </c>
      <c r="H11" s="309">
        <v>1818</v>
      </c>
      <c r="I11" s="309">
        <v>598</v>
      </c>
      <c r="J11" s="309">
        <v>121</v>
      </c>
      <c r="K11" s="309">
        <v>547</v>
      </c>
      <c r="L11" s="309">
        <v>1218</v>
      </c>
      <c r="M11" s="206">
        <v>663</v>
      </c>
      <c r="N11" s="217" t="s">
        <v>336</v>
      </c>
    </row>
    <row r="12" spans="1:14" s="218" customFormat="1" ht="24.75" customHeight="1">
      <c r="A12" s="213" t="s">
        <v>345</v>
      </c>
      <c r="B12" s="308">
        <v>14435</v>
      </c>
      <c r="C12" s="309">
        <v>283</v>
      </c>
      <c r="D12" s="309">
        <v>1193</v>
      </c>
      <c r="E12" s="309">
        <v>462</v>
      </c>
      <c r="F12" s="209" t="s">
        <v>2</v>
      </c>
      <c r="G12" s="309">
        <v>229</v>
      </c>
      <c r="H12" s="309">
        <v>1322</v>
      </c>
      <c r="I12" s="309">
        <v>675</v>
      </c>
      <c r="J12" s="309">
        <v>142</v>
      </c>
      <c r="K12" s="309">
        <v>595</v>
      </c>
      <c r="L12" s="309">
        <v>1672</v>
      </c>
      <c r="M12" s="206">
        <v>570</v>
      </c>
      <c r="N12" s="217" t="s">
        <v>337</v>
      </c>
    </row>
    <row r="13" spans="1:14" s="220" customFormat="1" ht="24.75" customHeight="1">
      <c r="A13" s="323" t="s">
        <v>338</v>
      </c>
      <c r="B13" s="310">
        <v>16243</v>
      </c>
      <c r="C13" s="311">
        <v>294</v>
      </c>
      <c r="D13" s="311">
        <v>1270</v>
      </c>
      <c r="E13" s="311">
        <v>570</v>
      </c>
      <c r="F13" s="325" t="s">
        <v>2</v>
      </c>
      <c r="G13" s="311">
        <v>254</v>
      </c>
      <c r="H13" s="311">
        <v>1298</v>
      </c>
      <c r="I13" s="311">
        <v>2327</v>
      </c>
      <c r="J13" s="311">
        <v>309</v>
      </c>
      <c r="K13" s="311">
        <v>505</v>
      </c>
      <c r="L13" s="311">
        <v>1372</v>
      </c>
      <c r="M13" s="312">
        <v>635</v>
      </c>
      <c r="N13" s="324" t="s">
        <v>338</v>
      </c>
    </row>
    <row r="14" spans="1:14" s="317" customFormat="1" ht="24.75" customHeight="1">
      <c r="A14" s="213" t="s">
        <v>404</v>
      </c>
      <c r="B14" s="313">
        <v>1467</v>
      </c>
      <c r="C14" s="314">
        <v>28</v>
      </c>
      <c r="D14" s="314">
        <v>126</v>
      </c>
      <c r="E14" s="314">
        <v>55</v>
      </c>
      <c r="F14" s="209" t="s">
        <v>2</v>
      </c>
      <c r="G14" s="314">
        <v>24</v>
      </c>
      <c r="H14" s="314">
        <v>206</v>
      </c>
      <c r="I14" s="314">
        <v>74</v>
      </c>
      <c r="J14" s="314">
        <v>20</v>
      </c>
      <c r="K14" s="314">
        <v>65</v>
      </c>
      <c r="L14" s="314">
        <v>149</v>
      </c>
      <c r="M14" s="315">
        <v>58</v>
      </c>
      <c r="N14" s="316" t="s">
        <v>416</v>
      </c>
    </row>
    <row r="15" spans="1:14" s="317" customFormat="1" ht="24.75" customHeight="1">
      <c r="A15" s="213" t="s">
        <v>405</v>
      </c>
      <c r="B15" s="313">
        <v>1500</v>
      </c>
      <c r="C15" s="314">
        <v>28</v>
      </c>
      <c r="D15" s="314">
        <v>127</v>
      </c>
      <c r="E15" s="314">
        <v>59</v>
      </c>
      <c r="F15" s="209" t="s">
        <v>2</v>
      </c>
      <c r="G15" s="314">
        <v>24</v>
      </c>
      <c r="H15" s="314">
        <v>129</v>
      </c>
      <c r="I15" s="314">
        <v>80</v>
      </c>
      <c r="J15" s="314">
        <v>19</v>
      </c>
      <c r="K15" s="314">
        <v>66</v>
      </c>
      <c r="L15" s="314">
        <v>149</v>
      </c>
      <c r="M15" s="315">
        <v>57</v>
      </c>
      <c r="N15" s="316" t="s">
        <v>417</v>
      </c>
    </row>
    <row r="16" spans="1:14" s="317" customFormat="1" ht="24.75" customHeight="1">
      <c r="A16" s="213" t="s">
        <v>406</v>
      </c>
      <c r="B16" s="313">
        <v>1204</v>
      </c>
      <c r="C16" s="314">
        <v>25</v>
      </c>
      <c r="D16" s="314">
        <v>101</v>
      </c>
      <c r="E16" s="314">
        <v>46</v>
      </c>
      <c r="F16" s="209" t="s">
        <v>2</v>
      </c>
      <c r="G16" s="314">
        <v>19</v>
      </c>
      <c r="H16" s="314">
        <v>122</v>
      </c>
      <c r="I16" s="314">
        <v>184</v>
      </c>
      <c r="J16" s="314">
        <v>26</v>
      </c>
      <c r="K16" s="314">
        <v>54</v>
      </c>
      <c r="L16" s="314">
        <v>134</v>
      </c>
      <c r="M16" s="315">
        <v>52</v>
      </c>
      <c r="N16" s="316" t="s">
        <v>418</v>
      </c>
    </row>
    <row r="17" spans="1:14" s="317" customFormat="1" ht="24.75" customHeight="1">
      <c r="A17" s="213" t="s">
        <v>407</v>
      </c>
      <c r="B17" s="313">
        <v>1394</v>
      </c>
      <c r="C17" s="314">
        <v>28</v>
      </c>
      <c r="D17" s="314">
        <v>107</v>
      </c>
      <c r="E17" s="314">
        <v>53</v>
      </c>
      <c r="F17" s="209" t="s">
        <v>2</v>
      </c>
      <c r="G17" s="314">
        <v>20</v>
      </c>
      <c r="H17" s="314">
        <v>100</v>
      </c>
      <c r="I17" s="314">
        <v>166</v>
      </c>
      <c r="J17" s="314">
        <v>31</v>
      </c>
      <c r="K17" s="314">
        <v>58</v>
      </c>
      <c r="L17" s="314">
        <v>120</v>
      </c>
      <c r="M17" s="315">
        <v>58</v>
      </c>
      <c r="N17" s="316" t="s">
        <v>419</v>
      </c>
    </row>
    <row r="18" spans="1:14" s="317" customFormat="1" ht="24.75" customHeight="1">
      <c r="A18" s="213" t="s">
        <v>408</v>
      </c>
      <c r="B18" s="313">
        <v>1308</v>
      </c>
      <c r="C18" s="314">
        <v>23</v>
      </c>
      <c r="D18" s="314">
        <v>96</v>
      </c>
      <c r="E18" s="314">
        <v>51</v>
      </c>
      <c r="F18" s="209" t="s">
        <v>2</v>
      </c>
      <c r="G18" s="314">
        <v>20</v>
      </c>
      <c r="H18" s="314">
        <v>81</v>
      </c>
      <c r="I18" s="314">
        <v>146</v>
      </c>
      <c r="J18" s="314">
        <v>26</v>
      </c>
      <c r="K18" s="314">
        <v>43</v>
      </c>
      <c r="L18" s="314">
        <v>103</v>
      </c>
      <c r="M18" s="315">
        <v>46</v>
      </c>
      <c r="N18" s="316" t="s">
        <v>420</v>
      </c>
    </row>
    <row r="19" spans="1:14" s="317" customFormat="1" ht="24.75" customHeight="1">
      <c r="A19" s="213" t="s">
        <v>409</v>
      </c>
      <c r="B19" s="313">
        <v>1346</v>
      </c>
      <c r="C19" s="314">
        <v>22</v>
      </c>
      <c r="D19" s="314">
        <v>87</v>
      </c>
      <c r="E19" s="314">
        <v>45</v>
      </c>
      <c r="F19" s="209" t="s">
        <v>2</v>
      </c>
      <c r="G19" s="314">
        <v>19</v>
      </c>
      <c r="H19" s="314">
        <v>80</v>
      </c>
      <c r="I19" s="314">
        <v>225</v>
      </c>
      <c r="J19" s="314">
        <v>23</v>
      </c>
      <c r="K19" s="314">
        <v>24</v>
      </c>
      <c r="L19" s="314">
        <v>102</v>
      </c>
      <c r="M19" s="315">
        <v>54</v>
      </c>
      <c r="N19" s="316" t="s">
        <v>421</v>
      </c>
    </row>
    <row r="20" spans="1:14" s="317" customFormat="1" ht="24.75" customHeight="1">
      <c r="A20" s="213" t="s">
        <v>410</v>
      </c>
      <c r="B20" s="313">
        <v>1198</v>
      </c>
      <c r="C20" s="314">
        <v>22</v>
      </c>
      <c r="D20" s="314">
        <v>97</v>
      </c>
      <c r="E20" s="314">
        <v>39</v>
      </c>
      <c r="F20" s="209" t="s">
        <v>2</v>
      </c>
      <c r="G20" s="314">
        <v>19</v>
      </c>
      <c r="H20" s="314">
        <v>133</v>
      </c>
      <c r="I20" s="314">
        <v>241</v>
      </c>
      <c r="J20" s="314">
        <v>23</v>
      </c>
      <c r="K20" s="314">
        <v>38</v>
      </c>
      <c r="L20" s="314">
        <v>97</v>
      </c>
      <c r="M20" s="315">
        <v>53</v>
      </c>
      <c r="N20" s="316" t="s">
        <v>422</v>
      </c>
    </row>
    <row r="21" spans="1:14" s="317" customFormat="1" ht="24.75" customHeight="1">
      <c r="A21" s="213" t="s">
        <v>411</v>
      </c>
      <c r="B21" s="313">
        <v>1290</v>
      </c>
      <c r="C21" s="314">
        <v>22</v>
      </c>
      <c r="D21" s="314">
        <v>100</v>
      </c>
      <c r="E21" s="314">
        <v>43</v>
      </c>
      <c r="F21" s="209" t="s">
        <v>2</v>
      </c>
      <c r="G21" s="314">
        <v>25</v>
      </c>
      <c r="H21" s="314">
        <v>128</v>
      </c>
      <c r="I21" s="314">
        <v>280</v>
      </c>
      <c r="J21" s="314">
        <v>26</v>
      </c>
      <c r="K21" s="314">
        <v>31</v>
      </c>
      <c r="L21" s="314">
        <v>107</v>
      </c>
      <c r="M21" s="315">
        <v>46</v>
      </c>
      <c r="N21" s="316" t="s">
        <v>423</v>
      </c>
    </row>
    <row r="22" spans="1:14" s="317" customFormat="1" ht="24.75" customHeight="1">
      <c r="A22" s="213" t="s">
        <v>412</v>
      </c>
      <c r="B22" s="313">
        <v>1283</v>
      </c>
      <c r="C22" s="314">
        <v>23</v>
      </c>
      <c r="D22" s="314">
        <v>101</v>
      </c>
      <c r="E22" s="314">
        <v>42</v>
      </c>
      <c r="F22" s="209" t="s">
        <v>2</v>
      </c>
      <c r="G22" s="314">
        <v>23</v>
      </c>
      <c r="H22" s="314">
        <v>90</v>
      </c>
      <c r="I22" s="314">
        <v>265</v>
      </c>
      <c r="J22" s="314">
        <v>24</v>
      </c>
      <c r="K22" s="314">
        <v>31</v>
      </c>
      <c r="L22" s="314">
        <v>104</v>
      </c>
      <c r="M22" s="315">
        <v>49</v>
      </c>
      <c r="N22" s="316" t="s">
        <v>424</v>
      </c>
    </row>
    <row r="23" spans="1:14" s="317" customFormat="1" ht="24.75" customHeight="1">
      <c r="A23" s="213" t="s">
        <v>413</v>
      </c>
      <c r="B23" s="313">
        <v>1110</v>
      </c>
      <c r="C23" s="314">
        <v>19</v>
      </c>
      <c r="D23" s="314">
        <v>84</v>
      </c>
      <c r="E23" s="314">
        <v>37</v>
      </c>
      <c r="F23" s="209" t="s">
        <v>2</v>
      </c>
      <c r="G23" s="314">
        <v>17</v>
      </c>
      <c r="H23" s="314">
        <v>66</v>
      </c>
      <c r="I23" s="314">
        <v>189</v>
      </c>
      <c r="J23" s="314">
        <v>25</v>
      </c>
      <c r="K23" s="314">
        <v>26</v>
      </c>
      <c r="L23" s="314">
        <v>89</v>
      </c>
      <c r="M23" s="315">
        <v>54</v>
      </c>
      <c r="N23" s="316" t="s">
        <v>425</v>
      </c>
    </row>
    <row r="24" spans="1:14" s="317" customFormat="1" ht="24.75" customHeight="1">
      <c r="A24" s="213" t="s">
        <v>414</v>
      </c>
      <c r="B24" s="313">
        <v>1522</v>
      </c>
      <c r="C24" s="314">
        <v>24</v>
      </c>
      <c r="D24" s="314">
        <v>111</v>
      </c>
      <c r="E24" s="314">
        <v>43</v>
      </c>
      <c r="F24" s="209" t="s">
        <v>2</v>
      </c>
      <c r="G24" s="314">
        <v>20</v>
      </c>
      <c r="H24" s="314">
        <v>67</v>
      </c>
      <c r="I24" s="314">
        <v>215</v>
      </c>
      <c r="J24" s="314">
        <v>29</v>
      </c>
      <c r="K24" s="314">
        <v>30</v>
      </c>
      <c r="L24" s="314">
        <v>104</v>
      </c>
      <c r="M24" s="315">
        <v>57</v>
      </c>
      <c r="N24" s="316" t="s">
        <v>426</v>
      </c>
    </row>
    <row r="25" spans="1:14" s="317" customFormat="1" ht="24.75" customHeight="1">
      <c r="A25" s="318" t="s">
        <v>415</v>
      </c>
      <c r="B25" s="319">
        <v>1620</v>
      </c>
      <c r="C25" s="320">
        <v>30</v>
      </c>
      <c r="D25" s="320">
        <v>132</v>
      </c>
      <c r="E25" s="320">
        <v>56</v>
      </c>
      <c r="F25" s="283" t="s">
        <v>2</v>
      </c>
      <c r="G25" s="320">
        <v>23</v>
      </c>
      <c r="H25" s="320">
        <v>95</v>
      </c>
      <c r="I25" s="320">
        <v>259</v>
      </c>
      <c r="J25" s="320">
        <v>35</v>
      </c>
      <c r="K25" s="320">
        <v>38</v>
      </c>
      <c r="L25" s="320">
        <v>111</v>
      </c>
      <c r="M25" s="321">
        <v>50</v>
      </c>
      <c r="N25" s="322" t="s">
        <v>427</v>
      </c>
    </row>
    <row r="26" spans="1:13" s="221" customFormat="1" ht="16.5" customHeight="1">
      <c r="A26" s="269" t="s">
        <v>358</v>
      </c>
      <c r="B26" s="600"/>
      <c r="C26" s="600"/>
      <c r="D26" s="600"/>
      <c r="E26" s="600"/>
      <c r="F26" s="601"/>
      <c r="H26" s="39" t="s">
        <v>359</v>
      </c>
      <c r="I26" s="600"/>
      <c r="L26" s="600"/>
      <c r="M26" s="600"/>
    </row>
    <row r="27" spans="1:14" ht="16.5" customHeight="1">
      <c r="A27" s="48" t="s">
        <v>401</v>
      </c>
      <c r="H27" s="22" t="s">
        <v>402</v>
      </c>
      <c r="N27" s="22"/>
    </row>
    <row r="28" spans="1:14" ht="16.5" customHeight="1">
      <c r="A28" s="598" t="s">
        <v>592</v>
      </c>
      <c r="B28" s="256"/>
      <c r="H28" s="22" t="s">
        <v>403</v>
      </c>
      <c r="N28" s="22"/>
    </row>
    <row r="29" spans="2:19" s="602" customFormat="1" ht="16.5" customHeight="1">
      <c r="B29" s="598"/>
      <c r="C29" s="598"/>
      <c r="D29" s="598"/>
      <c r="E29" s="598"/>
      <c r="F29" s="598"/>
      <c r="H29" s="598" t="s">
        <v>595</v>
      </c>
      <c r="I29" s="598"/>
      <c r="J29" s="598"/>
      <c r="K29" s="598"/>
      <c r="M29" s="598"/>
      <c r="N29" s="598"/>
      <c r="O29" s="598"/>
      <c r="P29" s="598"/>
      <c r="Q29" s="598"/>
      <c r="R29" s="598"/>
      <c r="S29" s="598"/>
    </row>
    <row r="30" spans="1:14" s="99" customFormat="1" ht="12.75">
      <c r="A30" s="98"/>
      <c r="B30" s="167"/>
      <c r="N30" s="98"/>
    </row>
    <row r="31" spans="1:14" s="99" customFormat="1" ht="12.75">
      <c r="A31" s="98"/>
      <c r="C31" s="167">
        <f>SUM(D31:O31)</f>
        <v>0</v>
      </c>
      <c r="N31" s="98"/>
    </row>
    <row r="32" spans="1:14" s="99" customFormat="1" ht="12.75">
      <c r="A32" s="98"/>
      <c r="N32" s="98"/>
    </row>
    <row r="33" spans="1:14" s="99" customFormat="1" ht="12.75">
      <c r="A33" s="98"/>
      <c r="N33" s="98"/>
    </row>
    <row r="34" spans="1:14" s="99" customFormat="1" ht="12.75">
      <c r="A34" s="98"/>
      <c r="N34" s="98"/>
    </row>
    <row r="35" spans="1:14" s="99" customFormat="1" ht="12.75">
      <c r="A35" s="98"/>
      <c r="N35" s="98"/>
    </row>
    <row r="36" spans="1:14" s="99" customFormat="1" ht="12.75">
      <c r="A36" s="98"/>
      <c r="N36" s="98"/>
    </row>
    <row r="37" spans="1:14" s="99" customFormat="1" ht="12.75">
      <c r="A37" s="98"/>
      <c r="N37" s="98"/>
    </row>
    <row r="38" spans="1:14" s="99" customFormat="1" ht="12.75">
      <c r="A38" s="98"/>
      <c r="N38" s="98"/>
    </row>
    <row r="39" spans="1:14" s="99" customFormat="1" ht="12.75">
      <c r="A39" s="98"/>
      <c r="N39" s="98"/>
    </row>
  </sheetData>
  <sheetProtection/>
  <mergeCells count="1">
    <mergeCell ref="A1:N1"/>
  </mergeCells>
  <printOptions horizontalCentered="1" verticalCentered="1"/>
  <pageMargins left="0.12" right="0.1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S27"/>
  <sheetViews>
    <sheetView zoomScale="90" zoomScaleNormal="90" zoomScaleSheetLayoutView="96" zoomScalePageLayoutView="0" workbookViewId="0" topLeftCell="A1">
      <pane xSplit="1" ySplit="6" topLeftCell="B7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H1"/>
    </sheetView>
  </sheetViews>
  <sheetFormatPr defaultColWidth="8.88671875" defaultRowHeight="13.5"/>
  <cols>
    <col min="1" max="1" width="13.77734375" style="22" customWidth="1"/>
    <col min="2" max="2" width="15.77734375" style="22" customWidth="1"/>
    <col min="3" max="3" width="15.21484375" style="22" customWidth="1"/>
    <col min="4" max="4" width="15.77734375" style="22" customWidth="1"/>
    <col min="5" max="5" width="15.21484375" style="22" customWidth="1"/>
    <col min="6" max="6" width="15.77734375" style="22" customWidth="1"/>
    <col min="7" max="7" width="15.21484375" style="22" customWidth="1"/>
    <col min="8" max="8" width="13.77734375" style="22" customWidth="1"/>
    <col min="9" max="96" width="0" style="22" hidden="1" customWidth="1"/>
    <col min="97" max="16384" width="8.88671875" style="22" customWidth="1"/>
  </cols>
  <sheetData>
    <row r="1" spans="1:8" s="99" customFormat="1" ht="24" customHeight="1">
      <c r="A1" s="511" t="s">
        <v>310</v>
      </c>
      <c r="B1" s="511"/>
      <c r="C1" s="511"/>
      <c r="D1" s="511"/>
      <c r="E1" s="511"/>
      <c r="F1" s="511"/>
      <c r="G1" s="511"/>
      <c r="H1" s="511"/>
    </row>
    <row r="2" spans="1:8" s="99" customFormat="1" ht="18" customHeight="1">
      <c r="A2" s="168" t="s">
        <v>311</v>
      </c>
      <c r="H2" s="169" t="s">
        <v>312</v>
      </c>
    </row>
    <row r="3" spans="1:8" s="99" customFormat="1" ht="19.5" customHeight="1">
      <c r="A3" s="135"/>
      <c r="B3" s="519" t="s">
        <v>313</v>
      </c>
      <c r="C3" s="520"/>
      <c r="D3" s="519" t="s">
        <v>314</v>
      </c>
      <c r="E3" s="520"/>
      <c r="F3" s="519" t="s">
        <v>315</v>
      </c>
      <c r="G3" s="520"/>
      <c r="H3" s="135"/>
    </row>
    <row r="4" spans="1:8" s="99" customFormat="1" ht="19.5" customHeight="1">
      <c r="A4" s="170" t="s">
        <v>259</v>
      </c>
      <c r="B4" s="522" t="s">
        <v>316</v>
      </c>
      <c r="C4" s="523"/>
      <c r="D4" s="522" t="s">
        <v>317</v>
      </c>
      <c r="E4" s="523"/>
      <c r="F4" s="522" t="s">
        <v>318</v>
      </c>
      <c r="G4" s="523"/>
      <c r="H4" s="166" t="s">
        <v>178</v>
      </c>
    </row>
    <row r="5" spans="1:8" s="99" customFormat="1" ht="19.5" customHeight="1">
      <c r="A5" s="170" t="s">
        <v>275</v>
      </c>
      <c r="B5" s="150" t="s">
        <v>319</v>
      </c>
      <c r="C5" s="171" t="s">
        <v>320</v>
      </c>
      <c r="D5" s="150" t="s">
        <v>319</v>
      </c>
      <c r="E5" s="172" t="s">
        <v>321</v>
      </c>
      <c r="F5" s="150" t="s">
        <v>322</v>
      </c>
      <c r="G5" s="172" t="s">
        <v>321</v>
      </c>
      <c r="H5" s="166" t="s">
        <v>287</v>
      </c>
    </row>
    <row r="6" spans="1:8" s="99" customFormat="1" ht="19.5" customHeight="1">
      <c r="A6" s="140"/>
      <c r="B6" s="173" t="s">
        <v>323</v>
      </c>
      <c r="C6" s="154" t="s">
        <v>324</v>
      </c>
      <c r="D6" s="154" t="s">
        <v>323</v>
      </c>
      <c r="E6" s="154" t="s">
        <v>324</v>
      </c>
      <c r="F6" s="154" t="s">
        <v>323</v>
      </c>
      <c r="G6" s="154" t="s">
        <v>324</v>
      </c>
      <c r="H6" s="140"/>
    </row>
    <row r="7" spans="1:8" ht="21.75" customHeight="1">
      <c r="A7" s="141" t="s">
        <v>71</v>
      </c>
      <c r="B7" s="107">
        <v>1</v>
      </c>
      <c r="C7" s="91">
        <v>1678</v>
      </c>
      <c r="D7" s="91">
        <v>107</v>
      </c>
      <c r="E7" s="91">
        <v>58276</v>
      </c>
      <c r="F7" s="91">
        <v>29</v>
      </c>
      <c r="G7" s="110">
        <v>67684</v>
      </c>
      <c r="H7" s="141" t="s">
        <v>71</v>
      </c>
    </row>
    <row r="8" spans="1:8" ht="21.75" customHeight="1">
      <c r="A8" s="151" t="s">
        <v>335</v>
      </c>
      <c r="B8" s="107">
        <v>1</v>
      </c>
      <c r="C8" s="91">
        <v>3000</v>
      </c>
      <c r="D8" s="91">
        <v>107</v>
      </c>
      <c r="E8" s="91">
        <v>63991</v>
      </c>
      <c r="F8" s="91">
        <v>28</v>
      </c>
      <c r="G8" s="110">
        <v>74331</v>
      </c>
      <c r="H8" s="122" t="s">
        <v>335</v>
      </c>
    </row>
    <row r="9" spans="1:8" ht="21.75" customHeight="1">
      <c r="A9" s="151" t="s">
        <v>336</v>
      </c>
      <c r="B9" s="107">
        <v>1</v>
      </c>
      <c r="C9" s="91">
        <v>4220</v>
      </c>
      <c r="D9" s="91">
        <v>109</v>
      </c>
      <c r="E9" s="91">
        <v>64045</v>
      </c>
      <c r="F9" s="91">
        <v>31</v>
      </c>
      <c r="G9" s="110">
        <v>71388</v>
      </c>
      <c r="H9" s="122" t="s">
        <v>336</v>
      </c>
    </row>
    <row r="10" spans="1:8" s="270" customFormat="1" ht="21.75" customHeight="1">
      <c r="A10" s="151" t="s">
        <v>337</v>
      </c>
      <c r="B10" s="107">
        <v>1</v>
      </c>
      <c r="C10" s="91">
        <v>5310</v>
      </c>
      <c r="D10" s="91">
        <v>107</v>
      </c>
      <c r="E10" s="91">
        <v>65771.87299999999</v>
      </c>
      <c r="F10" s="91">
        <v>38</v>
      </c>
      <c r="G10" s="110">
        <v>67791</v>
      </c>
      <c r="H10" s="122" t="s">
        <v>337</v>
      </c>
    </row>
    <row r="11" spans="1:8" s="597" customFormat="1" ht="21.75" customHeight="1">
      <c r="A11" s="174" t="s">
        <v>338</v>
      </c>
      <c r="B11" s="596">
        <v>1</v>
      </c>
      <c r="C11" s="142">
        <v>6048</v>
      </c>
      <c r="D11" s="142">
        <v>107</v>
      </c>
      <c r="E11" s="142">
        <v>63476</v>
      </c>
      <c r="F11" s="142">
        <v>38</v>
      </c>
      <c r="G11" s="271">
        <v>67374</v>
      </c>
      <c r="H11" s="103" t="s">
        <v>338</v>
      </c>
    </row>
    <row r="12" spans="1:8" ht="21.75" customHeight="1">
      <c r="A12" s="151" t="s">
        <v>298</v>
      </c>
      <c r="B12" s="107">
        <v>1</v>
      </c>
      <c r="C12" s="91">
        <v>889</v>
      </c>
      <c r="D12" s="91">
        <v>107</v>
      </c>
      <c r="E12" s="91">
        <v>7919</v>
      </c>
      <c r="F12" s="91">
        <v>38</v>
      </c>
      <c r="G12" s="110">
        <v>4776</v>
      </c>
      <c r="H12" s="122" t="s">
        <v>386</v>
      </c>
    </row>
    <row r="13" spans="1:8" ht="21.75" customHeight="1">
      <c r="A13" s="151" t="s">
        <v>299</v>
      </c>
      <c r="B13" s="107">
        <v>1</v>
      </c>
      <c r="C13" s="91">
        <v>702</v>
      </c>
      <c r="D13" s="91">
        <v>107</v>
      </c>
      <c r="E13" s="91">
        <v>7907</v>
      </c>
      <c r="F13" s="91">
        <v>38</v>
      </c>
      <c r="G13" s="110">
        <v>5099</v>
      </c>
      <c r="H13" s="122" t="s">
        <v>387</v>
      </c>
    </row>
    <row r="14" spans="1:8" ht="21.75" customHeight="1">
      <c r="A14" s="151" t="s">
        <v>300</v>
      </c>
      <c r="B14" s="107">
        <v>1</v>
      </c>
      <c r="C14" s="91">
        <v>608</v>
      </c>
      <c r="D14" s="91">
        <v>107</v>
      </c>
      <c r="E14" s="91">
        <v>5547</v>
      </c>
      <c r="F14" s="91">
        <v>38</v>
      </c>
      <c r="G14" s="110">
        <v>4601</v>
      </c>
      <c r="H14" s="122" t="s">
        <v>388</v>
      </c>
    </row>
    <row r="15" spans="1:8" ht="21.75" customHeight="1">
      <c r="A15" s="151" t="s">
        <v>301</v>
      </c>
      <c r="B15" s="107">
        <v>1</v>
      </c>
      <c r="C15" s="91">
        <v>484</v>
      </c>
      <c r="D15" s="91">
        <v>107</v>
      </c>
      <c r="E15" s="91">
        <v>5955</v>
      </c>
      <c r="F15" s="91">
        <v>38</v>
      </c>
      <c r="G15" s="110">
        <v>5082</v>
      </c>
      <c r="H15" s="122" t="s">
        <v>389</v>
      </c>
    </row>
    <row r="16" spans="1:8" ht="21.75" customHeight="1">
      <c r="A16" s="151" t="s">
        <v>302</v>
      </c>
      <c r="B16" s="107">
        <v>1</v>
      </c>
      <c r="C16" s="91">
        <v>302</v>
      </c>
      <c r="D16" s="91">
        <v>107</v>
      </c>
      <c r="E16" s="91">
        <v>4878</v>
      </c>
      <c r="F16" s="91">
        <v>38</v>
      </c>
      <c r="G16" s="110">
        <v>5516</v>
      </c>
      <c r="H16" s="122" t="s">
        <v>390</v>
      </c>
    </row>
    <row r="17" spans="1:8" ht="21.75" customHeight="1">
      <c r="A17" s="151" t="s">
        <v>303</v>
      </c>
      <c r="B17" s="107">
        <v>1</v>
      </c>
      <c r="C17" s="91">
        <v>266</v>
      </c>
      <c r="D17" s="91">
        <v>107</v>
      </c>
      <c r="E17" s="91">
        <v>3551</v>
      </c>
      <c r="F17" s="91">
        <v>38</v>
      </c>
      <c r="G17" s="110">
        <v>4835</v>
      </c>
      <c r="H17" s="122" t="s">
        <v>391</v>
      </c>
    </row>
    <row r="18" spans="1:8" ht="21.75" customHeight="1">
      <c r="A18" s="151" t="s">
        <v>304</v>
      </c>
      <c r="B18" s="107">
        <v>1</v>
      </c>
      <c r="C18" s="91">
        <v>415</v>
      </c>
      <c r="D18" s="91">
        <v>107</v>
      </c>
      <c r="E18" s="91">
        <v>2639</v>
      </c>
      <c r="F18" s="91">
        <v>38</v>
      </c>
      <c r="G18" s="110">
        <v>5221</v>
      </c>
      <c r="H18" s="122" t="s">
        <v>392</v>
      </c>
    </row>
    <row r="19" spans="1:8" ht="21.75" customHeight="1">
      <c r="A19" s="151" t="s">
        <v>305</v>
      </c>
      <c r="B19" s="107">
        <v>1</v>
      </c>
      <c r="C19" s="91">
        <v>419</v>
      </c>
      <c r="D19" s="91">
        <v>107</v>
      </c>
      <c r="E19" s="91">
        <v>3048</v>
      </c>
      <c r="F19" s="91">
        <v>38</v>
      </c>
      <c r="G19" s="110">
        <v>7583</v>
      </c>
      <c r="H19" s="122" t="s">
        <v>393</v>
      </c>
    </row>
    <row r="20" spans="1:8" ht="21.75" customHeight="1">
      <c r="A20" s="151" t="s">
        <v>306</v>
      </c>
      <c r="B20" s="107">
        <v>1</v>
      </c>
      <c r="C20" s="91">
        <v>310</v>
      </c>
      <c r="D20" s="91">
        <v>107</v>
      </c>
      <c r="E20" s="91">
        <v>4389</v>
      </c>
      <c r="F20" s="91">
        <v>38</v>
      </c>
      <c r="G20" s="110">
        <v>6746</v>
      </c>
      <c r="H20" s="122" t="s">
        <v>394</v>
      </c>
    </row>
    <row r="21" spans="1:8" ht="21.75" customHeight="1">
      <c r="A21" s="151" t="s">
        <v>307</v>
      </c>
      <c r="B21" s="107">
        <v>1</v>
      </c>
      <c r="C21" s="91">
        <v>300</v>
      </c>
      <c r="D21" s="91">
        <v>107</v>
      </c>
      <c r="E21" s="91">
        <v>3096</v>
      </c>
      <c r="F21" s="91">
        <v>38</v>
      </c>
      <c r="G21" s="110">
        <v>5564</v>
      </c>
      <c r="H21" s="122" t="s">
        <v>395</v>
      </c>
    </row>
    <row r="22" spans="1:8" ht="21.75" customHeight="1">
      <c r="A22" s="151" t="s">
        <v>308</v>
      </c>
      <c r="B22" s="107">
        <v>1</v>
      </c>
      <c r="C22" s="91">
        <v>480</v>
      </c>
      <c r="D22" s="91">
        <v>107</v>
      </c>
      <c r="E22" s="91">
        <v>7142</v>
      </c>
      <c r="F22" s="91">
        <v>38</v>
      </c>
      <c r="G22" s="110">
        <v>6237</v>
      </c>
      <c r="H22" s="122" t="s">
        <v>396</v>
      </c>
    </row>
    <row r="23" spans="1:8" ht="21.75" customHeight="1">
      <c r="A23" s="153" t="s">
        <v>309</v>
      </c>
      <c r="B23" s="272">
        <v>1</v>
      </c>
      <c r="C23" s="92">
        <v>873</v>
      </c>
      <c r="D23" s="92">
        <v>107</v>
      </c>
      <c r="E23" s="92">
        <v>7399</v>
      </c>
      <c r="F23" s="92">
        <v>38</v>
      </c>
      <c r="G23" s="176">
        <v>6114</v>
      </c>
      <c r="H23" s="143" t="s">
        <v>397</v>
      </c>
    </row>
    <row r="24" spans="1:8" s="274" customFormat="1" ht="13.5" customHeight="1">
      <c r="A24" s="521" t="s">
        <v>452</v>
      </c>
      <c r="B24" s="521"/>
      <c r="C24" s="347"/>
      <c r="D24" s="347"/>
      <c r="E24" s="348" t="s">
        <v>453</v>
      </c>
      <c r="F24" s="349"/>
      <c r="G24" s="349"/>
      <c r="H24" s="53"/>
    </row>
    <row r="25" spans="1:8" s="274" customFormat="1" ht="13.5" customHeight="1">
      <c r="A25" s="350" t="s">
        <v>596</v>
      </c>
      <c r="B25" s="347"/>
      <c r="C25" s="347"/>
      <c r="D25" s="347"/>
      <c r="E25" s="306" t="s">
        <v>598</v>
      </c>
      <c r="F25" s="347"/>
      <c r="G25" s="347"/>
      <c r="H25" s="347"/>
    </row>
    <row r="26" spans="1:19" s="274" customFormat="1" ht="13.5" customHeight="1">
      <c r="A26" s="305" t="s">
        <v>597</v>
      </c>
      <c r="B26" s="306"/>
      <c r="C26" s="306"/>
      <c r="D26" s="306"/>
      <c r="F26" s="306"/>
      <c r="H26" s="306"/>
      <c r="I26" s="306"/>
      <c r="J26" s="306"/>
      <c r="K26" s="306"/>
      <c r="M26" s="306"/>
      <c r="N26" s="306"/>
      <c r="O26" s="306"/>
      <c r="P26" s="306"/>
      <c r="Q26" s="306"/>
      <c r="R26" s="306"/>
      <c r="S26" s="306"/>
    </row>
    <row r="27" ht="12.75" hidden="1">
      <c r="A27" s="90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</sheetData>
  <sheetProtection/>
  <mergeCells count="8">
    <mergeCell ref="A24:B24"/>
    <mergeCell ref="B4:C4"/>
    <mergeCell ref="D4:E4"/>
    <mergeCell ref="F4:G4"/>
    <mergeCell ref="A1:H1"/>
    <mergeCell ref="B3:C3"/>
    <mergeCell ref="D3:E3"/>
    <mergeCell ref="F3:G3"/>
  </mergeCells>
  <printOptions horizontalCentered="1" verticalCentered="1"/>
  <pageMargins left="0.35433070866141736" right="0.35433070866141736" top="0.3937007874015748" bottom="0.29" header="0.4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S22"/>
  <sheetViews>
    <sheetView zoomScaleSheetLayoutView="98" zoomScalePageLayoutView="0" workbookViewId="0" topLeftCell="A1">
      <selection activeCell="A1" sqref="A1:J1"/>
    </sheetView>
  </sheetViews>
  <sheetFormatPr defaultColWidth="8.88671875" defaultRowHeight="13.5"/>
  <cols>
    <col min="1" max="6" width="11.77734375" style="0" customWidth="1"/>
    <col min="7" max="7" width="9.99609375" style="0" customWidth="1"/>
    <col min="8" max="8" width="9.88671875" style="0" customWidth="1"/>
    <col min="9" max="9" width="10.21484375" style="0" customWidth="1"/>
  </cols>
  <sheetData>
    <row r="1" spans="1:10" s="621" customFormat="1" ht="30" customHeight="1">
      <c r="A1" s="511" t="s">
        <v>607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 s="178" customFormat="1" ht="13.5">
      <c r="A2" s="95" t="s">
        <v>97</v>
      </c>
      <c r="B2" s="177"/>
      <c r="C2" s="177"/>
      <c r="D2" s="177"/>
      <c r="E2" s="177"/>
      <c r="F2" s="177"/>
      <c r="G2" s="177"/>
      <c r="H2" s="177"/>
      <c r="I2" s="179" t="s">
        <v>98</v>
      </c>
      <c r="J2" s="177"/>
    </row>
    <row r="3" spans="1:10" s="178" customFormat="1" ht="30" customHeight="1">
      <c r="A3" s="524" t="s">
        <v>112</v>
      </c>
      <c r="B3" s="18" t="s">
        <v>83</v>
      </c>
      <c r="C3" s="526" t="s">
        <v>84</v>
      </c>
      <c r="D3" s="527"/>
      <c r="E3" s="18" t="s">
        <v>85</v>
      </c>
      <c r="F3" s="18" t="s">
        <v>86</v>
      </c>
      <c r="G3" s="18" t="s">
        <v>87</v>
      </c>
      <c r="H3" s="18" t="s">
        <v>88</v>
      </c>
      <c r="I3" s="18" t="s">
        <v>89</v>
      </c>
      <c r="J3" s="180" t="s">
        <v>67</v>
      </c>
    </row>
    <row r="4" spans="1:10" s="178" customFormat="1" ht="30" customHeight="1">
      <c r="A4" s="525"/>
      <c r="B4" s="21" t="s">
        <v>90</v>
      </c>
      <c r="C4" s="21"/>
      <c r="D4" s="96" t="s">
        <v>91</v>
      </c>
      <c r="E4" s="21" t="s">
        <v>92</v>
      </c>
      <c r="F4" s="21" t="s">
        <v>93</v>
      </c>
      <c r="G4" s="21" t="s">
        <v>94</v>
      </c>
      <c r="H4" s="21" t="s">
        <v>95</v>
      </c>
      <c r="I4" s="21" t="s">
        <v>96</v>
      </c>
      <c r="J4" s="181" t="s">
        <v>68</v>
      </c>
    </row>
    <row r="5" spans="1:10" s="274" customFormat="1" ht="18" customHeight="1">
      <c r="A5" s="72" t="s">
        <v>454</v>
      </c>
      <c r="B5" s="182">
        <v>6017</v>
      </c>
      <c r="C5" s="183">
        <v>5955</v>
      </c>
      <c r="D5" s="117" t="s">
        <v>2</v>
      </c>
      <c r="E5" s="117">
        <v>47</v>
      </c>
      <c r="F5" s="117">
        <v>15</v>
      </c>
      <c r="G5" s="184" t="s">
        <v>2</v>
      </c>
      <c r="H5" s="184" t="s">
        <v>2</v>
      </c>
      <c r="I5" s="184" t="s">
        <v>2</v>
      </c>
      <c r="J5" s="273" t="s">
        <v>336</v>
      </c>
    </row>
    <row r="6" spans="1:10" s="274" customFormat="1" ht="18" customHeight="1">
      <c r="A6" s="72" t="s">
        <v>455</v>
      </c>
      <c r="B6" s="182">
        <v>7094</v>
      </c>
      <c r="C6" s="183">
        <v>7003</v>
      </c>
      <c r="D6" s="117" t="s">
        <v>2</v>
      </c>
      <c r="E6" s="117">
        <v>67</v>
      </c>
      <c r="F6" s="117">
        <v>24</v>
      </c>
      <c r="G6" s="184" t="s">
        <v>2</v>
      </c>
      <c r="H6" s="184" t="s">
        <v>2</v>
      </c>
      <c r="I6" s="184" t="s">
        <v>2</v>
      </c>
      <c r="J6" s="273" t="s">
        <v>337</v>
      </c>
    </row>
    <row r="7" spans="1:10" s="274" customFormat="1" ht="18" customHeight="1">
      <c r="A7" s="185" t="s">
        <v>338</v>
      </c>
      <c r="B7" s="186">
        <v>9801</v>
      </c>
      <c r="C7" s="275">
        <v>9700</v>
      </c>
      <c r="D7" s="117" t="s">
        <v>2</v>
      </c>
      <c r="E7" s="186">
        <v>74</v>
      </c>
      <c r="F7" s="186">
        <v>27</v>
      </c>
      <c r="G7" s="184" t="s">
        <v>2</v>
      </c>
      <c r="H7" s="184" t="s">
        <v>2</v>
      </c>
      <c r="I7" s="184" t="s">
        <v>2</v>
      </c>
      <c r="J7" s="276" t="s">
        <v>398</v>
      </c>
    </row>
    <row r="8" spans="1:10" s="274" customFormat="1" ht="18" customHeight="1">
      <c r="A8" s="72" t="s">
        <v>399</v>
      </c>
      <c r="B8" s="117">
        <f>SUM(C8:I8)</f>
        <v>7279</v>
      </c>
      <c r="C8" s="277">
        <v>7188</v>
      </c>
      <c r="D8" s="117" t="s">
        <v>2</v>
      </c>
      <c r="E8" s="117">
        <v>67</v>
      </c>
      <c r="F8" s="117">
        <v>24</v>
      </c>
      <c r="G8" s="184" t="s">
        <v>2</v>
      </c>
      <c r="H8" s="184" t="s">
        <v>2</v>
      </c>
      <c r="I8" s="184" t="s">
        <v>2</v>
      </c>
      <c r="J8" s="273" t="s">
        <v>386</v>
      </c>
    </row>
    <row r="9" spans="1:10" s="274" customFormat="1" ht="18" customHeight="1">
      <c r="A9" s="72" t="s">
        <v>72</v>
      </c>
      <c r="B9" s="117">
        <f aca="true" t="shared" si="0" ref="B9:B19">SUM(C9:I9)</f>
        <v>7309</v>
      </c>
      <c r="C9" s="277">
        <v>7215</v>
      </c>
      <c r="D9" s="117" t="s">
        <v>2</v>
      </c>
      <c r="E9" s="117">
        <v>69</v>
      </c>
      <c r="F9" s="117">
        <v>25</v>
      </c>
      <c r="G9" s="184" t="s">
        <v>2</v>
      </c>
      <c r="H9" s="184" t="s">
        <v>2</v>
      </c>
      <c r="I9" s="184" t="s">
        <v>2</v>
      </c>
      <c r="J9" s="273" t="s">
        <v>387</v>
      </c>
    </row>
    <row r="10" spans="1:10" s="274" customFormat="1" ht="18" customHeight="1">
      <c r="A10" s="72" t="s">
        <v>73</v>
      </c>
      <c r="B10" s="117">
        <f t="shared" si="0"/>
        <v>7309</v>
      </c>
      <c r="C10" s="20">
        <v>7215</v>
      </c>
      <c r="D10" s="117" t="s">
        <v>2</v>
      </c>
      <c r="E10" s="117">
        <v>69</v>
      </c>
      <c r="F10" s="117">
        <v>25</v>
      </c>
      <c r="G10" s="184" t="s">
        <v>2</v>
      </c>
      <c r="H10" s="184" t="s">
        <v>2</v>
      </c>
      <c r="I10" s="184" t="s">
        <v>2</v>
      </c>
      <c r="J10" s="273" t="s">
        <v>388</v>
      </c>
    </row>
    <row r="11" spans="1:10" s="274" customFormat="1" ht="18" customHeight="1">
      <c r="A11" s="72" t="s">
        <v>74</v>
      </c>
      <c r="B11" s="117">
        <f t="shared" si="0"/>
        <v>7309</v>
      </c>
      <c r="C11" s="20">
        <v>7215</v>
      </c>
      <c r="D11" s="117" t="s">
        <v>2</v>
      </c>
      <c r="E11" s="117">
        <v>69</v>
      </c>
      <c r="F11" s="117">
        <v>25</v>
      </c>
      <c r="G11" s="184" t="s">
        <v>2</v>
      </c>
      <c r="H11" s="184" t="s">
        <v>2</v>
      </c>
      <c r="I11" s="184" t="s">
        <v>2</v>
      </c>
      <c r="J11" s="273" t="s">
        <v>389</v>
      </c>
    </row>
    <row r="12" spans="1:10" s="274" customFormat="1" ht="18" customHeight="1">
      <c r="A12" s="72" t="s">
        <v>75</v>
      </c>
      <c r="B12" s="117">
        <f t="shared" si="0"/>
        <v>7310</v>
      </c>
      <c r="C12" s="20">
        <v>7215</v>
      </c>
      <c r="D12" s="117" t="s">
        <v>2</v>
      </c>
      <c r="E12" s="117">
        <v>70</v>
      </c>
      <c r="F12" s="117">
        <v>25</v>
      </c>
      <c r="G12" s="184" t="s">
        <v>2</v>
      </c>
      <c r="H12" s="184" t="s">
        <v>2</v>
      </c>
      <c r="I12" s="184" t="s">
        <v>2</v>
      </c>
      <c r="J12" s="273" t="s">
        <v>390</v>
      </c>
    </row>
    <row r="13" spans="1:10" s="274" customFormat="1" ht="18" customHeight="1">
      <c r="A13" s="72" t="s">
        <v>76</v>
      </c>
      <c r="B13" s="117">
        <f t="shared" si="0"/>
        <v>7310</v>
      </c>
      <c r="C13" s="20">
        <v>7215</v>
      </c>
      <c r="D13" s="117" t="s">
        <v>2</v>
      </c>
      <c r="E13" s="117">
        <v>70</v>
      </c>
      <c r="F13" s="117">
        <v>25</v>
      </c>
      <c r="G13" s="184" t="s">
        <v>2</v>
      </c>
      <c r="H13" s="184" t="s">
        <v>2</v>
      </c>
      <c r="I13" s="184" t="s">
        <v>2</v>
      </c>
      <c r="J13" s="273" t="s">
        <v>391</v>
      </c>
    </row>
    <row r="14" spans="1:10" s="274" customFormat="1" ht="18" customHeight="1">
      <c r="A14" s="72" t="s">
        <v>77</v>
      </c>
      <c r="B14" s="117">
        <f t="shared" si="0"/>
        <v>7310</v>
      </c>
      <c r="C14" s="20">
        <v>7215</v>
      </c>
      <c r="D14" s="117" t="s">
        <v>2</v>
      </c>
      <c r="E14" s="117">
        <v>70</v>
      </c>
      <c r="F14" s="117">
        <v>25</v>
      </c>
      <c r="G14" s="184" t="s">
        <v>2</v>
      </c>
      <c r="H14" s="184" t="s">
        <v>2</v>
      </c>
      <c r="I14" s="184" t="s">
        <v>2</v>
      </c>
      <c r="J14" s="273" t="s">
        <v>392</v>
      </c>
    </row>
    <row r="15" spans="1:10" s="274" customFormat="1" ht="18" customHeight="1">
      <c r="A15" s="72" t="s">
        <v>78</v>
      </c>
      <c r="B15" s="117">
        <f t="shared" si="0"/>
        <v>7310</v>
      </c>
      <c r="C15" s="20">
        <v>7215</v>
      </c>
      <c r="D15" s="117" t="s">
        <v>2</v>
      </c>
      <c r="E15" s="117">
        <v>70</v>
      </c>
      <c r="F15" s="117">
        <v>25</v>
      </c>
      <c r="G15" s="184" t="s">
        <v>2</v>
      </c>
      <c r="H15" s="184" t="s">
        <v>2</v>
      </c>
      <c r="I15" s="184" t="s">
        <v>2</v>
      </c>
      <c r="J15" s="273" t="s">
        <v>393</v>
      </c>
    </row>
    <row r="16" spans="1:10" s="274" customFormat="1" ht="18" customHeight="1">
      <c r="A16" s="72" t="s">
        <v>79</v>
      </c>
      <c r="B16" s="117">
        <f t="shared" si="0"/>
        <v>7383</v>
      </c>
      <c r="C16" s="277">
        <v>7288</v>
      </c>
      <c r="D16" s="117" t="s">
        <v>2</v>
      </c>
      <c r="E16" s="117">
        <v>70</v>
      </c>
      <c r="F16" s="117">
        <v>25</v>
      </c>
      <c r="G16" s="184" t="s">
        <v>2</v>
      </c>
      <c r="H16" s="184" t="s">
        <v>2</v>
      </c>
      <c r="I16" s="184" t="s">
        <v>2</v>
      </c>
      <c r="J16" s="273" t="s">
        <v>394</v>
      </c>
    </row>
    <row r="17" spans="1:10" s="274" customFormat="1" ht="18" customHeight="1">
      <c r="A17" s="72" t="s">
        <v>80</v>
      </c>
      <c r="B17" s="117">
        <f t="shared" si="0"/>
        <v>7384</v>
      </c>
      <c r="C17" s="20">
        <v>7288</v>
      </c>
      <c r="D17" s="117" t="s">
        <v>2</v>
      </c>
      <c r="E17" s="117">
        <v>71</v>
      </c>
      <c r="F17" s="117">
        <v>25</v>
      </c>
      <c r="G17" s="184" t="s">
        <v>2</v>
      </c>
      <c r="H17" s="184" t="s">
        <v>2</v>
      </c>
      <c r="I17" s="184" t="s">
        <v>2</v>
      </c>
      <c r="J17" s="273" t="s">
        <v>395</v>
      </c>
    </row>
    <row r="18" spans="1:10" s="274" customFormat="1" ht="18" customHeight="1">
      <c r="A18" s="72" t="s">
        <v>81</v>
      </c>
      <c r="B18" s="117">
        <f t="shared" si="0"/>
        <v>7737</v>
      </c>
      <c r="C18" s="277">
        <v>7635</v>
      </c>
      <c r="D18" s="117" t="s">
        <v>2</v>
      </c>
      <c r="E18" s="117">
        <v>77</v>
      </c>
      <c r="F18" s="117">
        <v>25</v>
      </c>
      <c r="G18" s="184" t="s">
        <v>2</v>
      </c>
      <c r="H18" s="184" t="s">
        <v>2</v>
      </c>
      <c r="I18" s="184" t="s">
        <v>2</v>
      </c>
      <c r="J18" s="273" t="s">
        <v>396</v>
      </c>
    </row>
    <row r="19" spans="1:10" s="274" customFormat="1" ht="18" customHeight="1">
      <c r="A19" s="118" t="s">
        <v>82</v>
      </c>
      <c r="B19" s="280">
        <f t="shared" si="0"/>
        <v>9808</v>
      </c>
      <c r="C19" s="278">
        <v>9703</v>
      </c>
      <c r="D19" s="119" t="s">
        <v>2</v>
      </c>
      <c r="E19" s="119">
        <v>78</v>
      </c>
      <c r="F19" s="119">
        <v>27</v>
      </c>
      <c r="G19" s="187" t="s">
        <v>2</v>
      </c>
      <c r="H19" s="187" t="s">
        <v>2</v>
      </c>
      <c r="I19" s="188" t="s">
        <v>2</v>
      </c>
      <c r="J19" s="279" t="s">
        <v>397</v>
      </c>
    </row>
    <row r="20" spans="1:6" s="53" customFormat="1" ht="15.75" customHeight="1">
      <c r="A20" s="46" t="s">
        <v>458</v>
      </c>
      <c r="B20" s="46"/>
      <c r="C20" s="347"/>
      <c r="D20" s="347"/>
      <c r="E20" s="347"/>
      <c r="F20" s="349" t="s">
        <v>456</v>
      </c>
    </row>
    <row r="21" spans="1:19" s="53" customFormat="1" ht="15.75" customHeight="1">
      <c r="A21" s="603" t="s">
        <v>457</v>
      </c>
      <c r="B21" s="603"/>
      <c r="C21" s="603"/>
      <c r="D21" s="603"/>
      <c r="E21" s="603"/>
      <c r="F21" s="603" t="s">
        <v>459</v>
      </c>
      <c r="H21" s="603"/>
      <c r="I21" s="603"/>
      <c r="J21" s="603"/>
      <c r="K21" s="603"/>
      <c r="M21" s="603"/>
      <c r="N21" s="603"/>
      <c r="O21" s="603"/>
      <c r="P21" s="603"/>
      <c r="Q21" s="603"/>
      <c r="R21" s="603"/>
      <c r="S21" s="603"/>
    </row>
    <row r="22" s="347" customFormat="1" ht="15.75" customHeight="1">
      <c r="A22" s="347" t="s">
        <v>599</v>
      </c>
    </row>
    <row r="23" s="178" customFormat="1" ht="13.5"/>
    <row r="24" s="178" customFormat="1" ht="13.5"/>
    <row r="25" s="178" customFormat="1" ht="13.5"/>
  </sheetData>
  <sheetProtection/>
  <mergeCells count="3">
    <mergeCell ref="A3:A4"/>
    <mergeCell ref="C3:D3"/>
    <mergeCell ref="A1:J1"/>
  </mergeCells>
  <printOptions/>
  <pageMargins left="0.25" right="0.19" top="1" bottom="1" header="0.5" footer="0.5"/>
  <pageSetup horizontalDpi="600" verticalDpi="600" orientation="landscape" paperSize="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S27"/>
  <sheetViews>
    <sheetView showZeros="0" zoomScale="80" zoomScaleNormal="80" zoomScaleSheetLayoutView="85" zoomScalePageLayoutView="0" workbookViewId="0" topLeftCell="A1">
      <pane xSplit="1" ySplit="4" topLeftCell="B5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1" sqref="A1:H1"/>
    </sheetView>
  </sheetViews>
  <sheetFormatPr defaultColWidth="8.88671875" defaultRowHeight="13.5"/>
  <cols>
    <col min="1" max="1" width="16.88671875" style="41" customWidth="1"/>
    <col min="2" max="5" width="15.6640625" style="41" customWidth="1"/>
    <col min="6" max="6" width="15.6640625" style="94" customWidth="1"/>
    <col min="7" max="7" width="15.6640625" style="41" customWidth="1"/>
    <col min="8" max="8" width="15.77734375" style="41" customWidth="1"/>
    <col min="9" max="136" width="0" style="41" hidden="1" customWidth="1"/>
    <col min="137" max="16384" width="8.88671875" style="41" customWidth="1"/>
  </cols>
  <sheetData>
    <row r="1" spans="1:8" s="129" customFormat="1" ht="38.25" customHeight="1">
      <c r="A1" s="528" t="s">
        <v>325</v>
      </c>
      <c r="B1" s="528"/>
      <c r="C1" s="528"/>
      <c r="D1" s="528"/>
      <c r="E1" s="528"/>
      <c r="F1" s="528"/>
      <c r="G1" s="528"/>
      <c r="H1" s="528"/>
    </row>
    <row r="2" spans="1:8" s="99" customFormat="1" ht="18" customHeight="1">
      <c r="A2" s="189" t="s">
        <v>326</v>
      </c>
      <c r="B2" s="140"/>
      <c r="C2" s="140"/>
      <c r="D2" s="140"/>
      <c r="E2" s="140"/>
      <c r="F2" s="140"/>
      <c r="G2" s="140"/>
      <c r="H2" s="190" t="s">
        <v>327</v>
      </c>
    </row>
    <row r="3" spans="1:8" s="99" customFormat="1" ht="45" customHeight="1">
      <c r="A3" s="504" t="s">
        <v>328</v>
      </c>
      <c r="B3" s="529" t="s">
        <v>329</v>
      </c>
      <c r="C3" s="530"/>
      <c r="D3" s="530"/>
      <c r="E3" s="531"/>
      <c r="F3" s="532" t="s">
        <v>330</v>
      </c>
      <c r="G3" s="503" t="s">
        <v>331</v>
      </c>
      <c r="H3" s="506" t="s">
        <v>67</v>
      </c>
    </row>
    <row r="4" spans="1:8" s="99" customFormat="1" ht="52.5" customHeight="1">
      <c r="A4" s="505"/>
      <c r="B4" s="120" t="s">
        <v>111</v>
      </c>
      <c r="C4" s="191" t="s">
        <v>332</v>
      </c>
      <c r="D4" s="191" t="s">
        <v>333</v>
      </c>
      <c r="E4" s="191" t="s">
        <v>334</v>
      </c>
      <c r="F4" s="533"/>
      <c r="G4" s="533"/>
      <c r="H4" s="507"/>
    </row>
    <row r="5" spans="1:9" ht="49.5" customHeight="1">
      <c r="A5" s="159" t="s">
        <v>600</v>
      </c>
      <c r="B5" s="121" t="s">
        <v>2</v>
      </c>
      <c r="C5" s="121" t="s">
        <v>2</v>
      </c>
      <c r="D5" s="121" t="s">
        <v>2</v>
      </c>
      <c r="E5" s="121" t="s">
        <v>2</v>
      </c>
      <c r="F5" s="151">
        <v>562</v>
      </c>
      <c r="G5" s="151">
        <v>17</v>
      </c>
      <c r="H5" s="192" t="s">
        <v>71</v>
      </c>
      <c r="I5" s="99"/>
    </row>
    <row r="6" spans="1:9" ht="49.5" customHeight="1">
      <c r="A6" s="159" t="s">
        <v>601</v>
      </c>
      <c r="B6" s="121" t="s">
        <v>2</v>
      </c>
      <c r="C6" s="121" t="s">
        <v>2</v>
      </c>
      <c r="D6" s="121" t="s">
        <v>2</v>
      </c>
      <c r="E6" s="121" t="s">
        <v>2</v>
      </c>
      <c r="F6" s="151">
        <v>762</v>
      </c>
      <c r="G6" s="151">
        <v>37</v>
      </c>
      <c r="H6" s="192" t="s">
        <v>335</v>
      </c>
      <c r="I6" s="99"/>
    </row>
    <row r="7" spans="1:9" ht="49.5" customHeight="1">
      <c r="A7" s="159" t="s">
        <v>602</v>
      </c>
      <c r="B7" s="121" t="s">
        <v>2</v>
      </c>
      <c r="C7" s="121" t="s">
        <v>2</v>
      </c>
      <c r="D7" s="121" t="s">
        <v>2</v>
      </c>
      <c r="E7" s="121" t="s">
        <v>2</v>
      </c>
      <c r="F7" s="151">
        <v>782</v>
      </c>
      <c r="G7" s="151">
        <v>37</v>
      </c>
      <c r="H7" s="192" t="s">
        <v>336</v>
      </c>
      <c r="I7" s="99"/>
    </row>
    <row r="8" spans="1:9" ht="49.5" customHeight="1">
      <c r="A8" s="159" t="s">
        <v>337</v>
      </c>
      <c r="B8" s="121" t="s">
        <v>2</v>
      </c>
      <c r="C8" s="121" t="s">
        <v>2</v>
      </c>
      <c r="D8" s="121" t="s">
        <v>2</v>
      </c>
      <c r="E8" s="121" t="s">
        <v>2</v>
      </c>
      <c r="F8" s="151">
        <v>782</v>
      </c>
      <c r="G8" s="151">
        <v>37</v>
      </c>
      <c r="H8" s="192" t="s">
        <v>337</v>
      </c>
      <c r="I8" s="99"/>
    </row>
    <row r="9" spans="1:9" ht="49.5" customHeight="1">
      <c r="A9" s="193" t="s">
        <v>398</v>
      </c>
      <c r="B9" s="126" t="s">
        <v>2</v>
      </c>
      <c r="C9" s="126" t="s">
        <v>2</v>
      </c>
      <c r="D9" s="126" t="s">
        <v>2</v>
      </c>
      <c r="E9" s="126" t="s">
        <v>2</v>
      </c>
      <c r="F9" s="127">
        <v>782</v>
      </c>
      <c r="G9" s="127">
        <v>57</v>
      </c>
      <c r="H9" s="93" t="s">
        <v>398</v>
      </c>
      <c r="I9" s="100"/>
    </row>
    <row r="10" spans="1:5" s="53" customFormat="1" ht="17.25" customHeight="1">
      <c r="A10" s="46" t="s">
        <v>458</v>
      </c>
      <c r="B10" s="46"/>
      <c r="C10" s="347"/>
      <c r="D10" s="347"/>
      <c r="E10" s="349" t="s">
        <v>456</v>
      </c>
    </row>
    <row r="11" spans="1:19" s="53" customFormat="1" ht="17.25" customHeight="1">
      <c r="A11" s="603" t="s">
        <v>457</v>
      </c>
      <c r="B11" s="603"/>
      <c r="C11" s="603"/>
      <c r="D11" s="603"/>
      <c r="E11" s="603" t="s">
        <v>459</v>
      </c>
      <c r="F11" s="603"/>
      <c r="H11" s="603"/>
      <c r="I11" s="603"/>
      <c r="J11" s="603"/>
      <c r="K11" s="603"/>
      <c r="M11" s="603"/>
      <c r="N11" s="603"/>
      <c r="O11" s="603"/>
      <c r="P11" s="603"/>
      <c r="Q11" s="603"/>
      <c r="R11" s="603"/>
      <c r="S11" s="603"/>
    </row>
    <row r="12" s="129" customFormat="1" ht="14.25">
      <c r="F12" s="194"/>
    </row>
    <row r="13" s="129" customFormat="1" ht="14.25">
      <c r="F13" s="194"/>
    </row>
    <row r="14" s="129" customFormat="1" ht="14.25">
      <c r="F14" s="194"/>
    </row>
    <row r="27" ht="14.25">
      <c r="F27" s="97"/>
    </row>
  </sheetData>
  <sheetProtection/>
  <mergeCells count="6">
    <mergeCell ref="A1:H1"/>
    <mergeCell ref="B3:E3"/>
    <mergeCell ref="F3:F4"/>
    <mergeCell ref="G3:G4"/>
    <mergeCell ref="A3:A4"/>
    <mergeCell ref="H3:H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14"/>
  <sheetViews>
    <sheetView showZeros="0" zoomScale="80" zoomScaleNormal="80" zoomScaleSheetLayoutView="85" zoomScalePageLayoutView="0" workbookViewId="0" topLeftCell="A1">
      <pane xSplit="1" ySplit="6" topLeftCell="B7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I1"/>
    </sheetView>
  </sheetViews>
  <sheetFormatPr defaultColWidth="8.88671875" defaultRowHeight="13.5"/>
  <cols>
    <col min="1" max="1" width="15.77734375" style="41" customWidth="1"/>
    <col min="2" max="8" width="15.6640625" style="41" customWidth="1"/>
    <col min="9" max="9" width="15.77734375" style="41" customWidth="1"/>
    <col min="10" max="137" width="0" style="41" hidden="1" customWidth="1"/>
    <col min="138" max="16384" width="8.88671875" style="41" customWidth="1"/>
  </cols>
  <sheetData>
    <row r="1" spans="1:9" ht="30" customHeight="1">
      <c r="A1" s="528" t="s">
        <v>101</v>
      </c>
      <c r="B1" s="528"/>
      <c r="C1" s="528"/>
      <c r="D1" s="528"/>
      <c r="E1" s="528"/>
      <c r="F1" s="528"/>
      <c r="G1" s="528"/>
      <c r="H1" s="528"/>
      <c r="I1" s="528"/>
    </row>
    <row r="2" spans="1:9" s="22" customFormat="1" ht="18" customHeight="1">
      <c r="A2" s="62" t="s">
        <v>149</v>
      </c>
      <c r="B2" s="31"/>
      <c r="C2" s="31"/>
      <c r="D2" s="31"/>
      <c r="E2" s="31"/>
      <c r="F2" s="31"/>
      <c r="G2" s="31"/>
      <c r="H2" s="31"/>
      <c r="I2" s="24" t="s">
        <v>113</v>
      </c>
    </row>
    <row r="3" spans="1:9" s="22" customFormat="1" ht="26.25" customHeight="1">
      <c r="A3" s="25"/>
      <c r="B3" s="56" t="s">
        <v>114</v>
      </c>
      <c r="C3" s="514" t="s">
        <v>115</v>
      </c>
      <c r="D3" s="508"/>
      <c r="E3" s="56" t="s">
        <v>116</v>
      </c>
      <c r="F3" s="56" t="s">
        <v>150</v>
      </c>
      <c r="G3" s="351" t="s">
        <v>151</v>
      </c>
      <c r="H3" s="56" t="s">
        <v>152</v>
      </c>
      <c r="I3" s="25"/>
    </row>
    <row r="4" spans="1:9" s="22" customFormat="1" ht="31.5" customHeight="1">
      <c r="A4" s="70" t="s">
        <v>69</v>
      </c>
      <c r="B4" s="64"/>
      <c r="C4" s="60"/>
      <c r="D4" s="63" t="s">
        <v>153</v>
      </c>
      <c r="E4" s="58" t="s">
        <v>154</v>
      </c>
      <c r="F4" s="58"/>
      <c r="G4" s="66" t="s">
        <v>117</v>
      </c>
      <c r="H4" s="58"/>
      <c r="I4" s="60" t="s">
        <v>67</v>
      </c>
    </row>
    <row r="5" spans="1:9" s="22" customFormat="1" ht="36" customHeight="1">
      <c r="A5" s="70"/>
      <c r="B5" s="66" t="s">
        <v>118</v>
      </c>
      <c r="C5" s="65" t="s">
        <v>119</v>
      </c>
      <c r="D5" s="58" t="s">
        <v>119</v>
      </c>
      <c r="E5" s="58" t="s">
        <v>119</v>
      </c>
      <c r="F5" s="58" t="s">
        <v>120</v>
      </c>
      <c r="G5" s="58" t="s">
        <v>121</v>
      </c>
      <c r="H5" s="58" t="s">
        <v>122</v>
      </c>
      <c r="I5" s="60"/>
    </row>
    <row r="6" spans="1:9" s="22" customFormat="1" ht="36" customHeight="1">
      <c r="A6" s="28"/>
      <c r="B6" s="29"/>
      <c r="C6" s="59" t="s">
        <v>123</v>
      </c>
      <c r="D6" s="29" t="s">
        <v>124</v>
      </c>
      <c r="E6" s="29" t="s">
        <v>125</v>
      </c>
      <c r="F6" s="29" t="s">
        <v>126</v>
      </c>
      <c r="G6" s="29" t="s">
        <v>127</v>
      </c>
      <c r="H6" s="29" t="s">
        <v>128</v>
      </c>
      <c r="I6" s="28"/>
    </row>
    <row r="7" spans="1:9" s="22" customFormat="1" ht="49.5" customHeight="1">
      <c r="A7" s="50" t="s">
        <v>71</v>
      </c>
      <c r="B7" s="54">
        <v>561695</v>
      </c>
      <c r="C7" s="36">
        <v>561669</v>
      </c>
      <c r="D7" s="67">
        <v>99.9</v>
      </c>
      <c r="E7" s="36">
        <v>431900</v>
      </c>
      <c r="F7" s="36">
        <v>190005</v>
      </c>
      <c r="G7" s="36">
        <v>338</v>
      </c>
      <c r="H7" s="52">
        <v>131437</v>
      </c>
      <c r="I7" s="50" t="s">
        <v>71</v>
      </c>
    </row>
    <row r="8" spans="1:9" s="22" customFormat="1" ht="49.5" customHeight="1">
      <c r="A8" s="50" t="s">
        <v>335</v>
      </c>
      <c r="B8" s="54">
        <v>563388</v>
      </c>
      <c r="C8" s="36">
        <v>563366</v>
      </c>
      <c r="D8" s="67">
        <v>99.99</v>
      </c>
      <c r="E8" s="36">
        <v>429500</v>
      </c>
      <c r="F8" s="36">
        <v>190416</v>
      </c>
      <c r="G8" s="36">
        <v>338</v>
      </c>
      <c r="H8" s="52">
        <v>133131</v>
      </c>
      <c r="I8" s="50" t="s">
        <v>335</v>
      </c>
    </row>
    <row r="9" spans="1:9" s="38" customFormat="1" ht="49.5" customHeight="1">
      <c r="A9" s="35" t="s">
        <v>336</v>
      </c>
      <c r="B9" s="78">
        <v>565520</v>
      </c>
      <c r="C9" s="51">
        <v>565520</v>
      </c>
      <c r="D9" s="79">
        <v>100</v>
      </c>
      <c r="E9" s="51">
        <v>424600</v>
      </c>
      <c r="F9" s="51">
        <v>190916</v>
      </c>
      <c r="G9" s="51">
        <v>338</v>
      </c>
      <c r="H9" s="80">
        <v>134216</v>
      </c>
      <c r="I9" s="37" t="s">
        <v>336</v>
      </c>
    </row>
    <row r="10" spans="1:9" s="48" customFormat="1" ht="49.5" customHeight="1">
      <c r="A10" s="35" t="s">
        <v>337</v>
      </c>
      <c r="B10" s="78">
        <v>567913</v>
      </c>
      <c r="C10" s="51">
        <v>567913</v>
      </c>
      <c r="D10" s="79">
        <v>100</v>
      </c>
      <c r="E10" s="51">
        <v>512625</v>
      </c>
      <c r="F10" s="51">
        <v>195995</v>
      </c>
      <c r="G10" s="51">
        <v>345</v>
      </c>
      <c r="H10" s="80">
        <v>135374</v>
      </c>
      <c r="I10" s="37" t="s">
        <v>337</v>
      </c>
    </row>
    <row r="11" spans="1:9" s="86" customFormat="1" ht="49.5" customHeight="1">
      <c r="A11" s="74" t="s">
        <v>338</v>
      </c>
      <c r="B11" s="87">
        <v>577187</v>
      </c>
      <c r="C11" s="75">
        <f>B11</f>
        <v>577187</v>
      </c>
      <c r="D11" s="88">
        <v>100</v>
      </c>
      <c r="E11" s="75">
        <v>511125</v>
      </c>
      <c r="F11" s="75">
        <v>200259</v>
      </c>
      <c r="G11" s="75">
        <v>347</v>
      </c>
      <c r="H11" s="89">
        <v>136849</v>
      </c>
      <c r="I11" s="76" t="s">
        <v>338</v>
      </c>
    </row>
    <row r="12" spans="1:8" s="53" customFormat="1" ht="18" customHeight="1">
      <c r="A12" s="46" t="s">
        <v>461</v>
      </c>
      <c r="B12" s="46"/>
      <c r="F12" s="46" t="s">
        <v>462</v>
      </c>
      <c r="H12" s="46"/>
    </row>
    <row r="13" spans="1:8" s="53" customFormat="1" ht="18" customHeight="1">
      <c r="A13" s="46" t="s">
        <v>464</v>
      </c>
      <c r="B13" s="46"/>
      <c r="F13" s="603" t="s">
        <v>463</v>
      </c>
      <c r="H13" s="46"/>
    </row>
    <row r="14" s="53" customFormat="1" ht="18" customHeight="1">
      <c r="A14" s="46" t="s">
        <v>465</v>
      </c>
    </row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</sheetData>
  <sheetProtection/>
  <mergeCells count="2">
    <mergeCell ref="A1:I1"/>
    <mergeCell ref="C3:D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V15"/>
  <sheetViews>
    <sheetView zoomScale="75" zoomScaleNormal="75" zoomScaleSheetLayoutView="7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U1"/>
    </sheetView>
  </sheetViews>
  <sheetFormatPr defaultColWidth="8.88671875" defaultRowHeight="13.5"/>
  <cols>
    <col min="1" max="2" width="8.88671875" style="22" customWidth="1"/>
    <col min="3" max="4" width="5.88671875" style="22" customWidth="1"/>
    <col min="5" max="5" width="6.21484375" style="22" customWidth="1"/>
    <col min="6" max="6" width="5.88671875" style="22" customWidth="1"/>
    <col min="7" max="7" width="7.10546875" style="22" customWidth="1"/>
    <col min="8" max="8" width="6.21484375" style="22" customWidth="1"/>
    <col min="9" max="9" width="7.21484375" style="22" customWidth="1"/>
    <col min="10" max="10" width="6.6640625" style="22" customWidth="1"/>
    <col min="11" max="11" width="8.21484375" style="22" customWidth="1"/>
    <col min="12" max="12" width="7.3359375" style="22" customWidth="1"/>
    <col min="13" max="13" width="6.99609375" style="22" customWidth="1"/>
    <col min="14" max="14" width="8.4453125" style="22" customWidth="1"/>
    <col min="15" max="16" width="8.21484375" style="22" customWidth="1"/>
    <col min="17" max="17" width="6.6640625" style="22" customWidth="1"/>
    <col min="18" max="18" width="6.3359375" style="22" customWidth="1"/>
    <col min="19" max="19" width="7.5546875" style="22" customWidth="1"/>
    <col min="20" max="20" width="8.6640625" style="22" customWidth="1"/>
    <col min="21" max="21" width="8.21484375" style="22" customWidth="1"/>
    <col min="22" max="22" width="9.10546875" style="22" customWidth="1"/>
    <col min="23" max="203" width="0" style="22" hidden="1" customWidth="1"/>
    <col min="204" max="16384" width="8.88671875" style="22" customWidth="1"/>
  </cols>
  <sheetData>
    <row r="1" spans="1:21" ht="39.75" customHeight="1">
      <c r="A1" s="511" t="s">
        <v>102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</row>
    <row r="2" spans="1:22" ht="18" customHeight="1">
      <c r="A2" s="22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V2" s="55" t="s">
        <v>129</v>
      </c>
    </row>
    <row r="3" spans="1:22" ht="33" customHeight="1">
      <c r="A3" s="25"/>
      <c r="B3" s="56" t="s">
        <v>4</v>
      </c>
      <c r="C3" s="512" t="s">
        <v>156</v>
      </c>
      <c r="D3" s="515"/>
      <c r="E3" s="515"/>
      <c r="F3" s="513"/>
      <c r="G3" s="512" t="s">
        <v>157</v>
      </c>
      <c r="H3" s="515"/>
      <c r="I3" s="515"/>
      <c r="J3" s="513"/>
      <c r="K3" s="512" t="s">
        <v>158</v>
      </c>
      <c r="L3" s="515"/>
      <c r="M3" s="515"/>
      <c r="N3" s="513"/>
      <c r="O3" s="512" t="s">
        <v>159</v>
      </c>
      <c r="P3" s="515"/>
      <c r="Q3" s="515"/>
      <c r="R3" s="515"/>
      <c r="S3" s="515"/>
      <c r="T3" s="515"/>
      <c r="U3" s="513"/>
      <c r="V3" s="25"/>
    </row>
    <row r="4" spans="1:22" ht="33" customHeight="1">
      <c r="A4" s="70" t="s">
        <v>66</v>
      </c>
      <c r="B4" s="58"/>
      <c r="C4" s="487" t="s">
        <v>130</v>
      </c>
      <c r="D4" s="485"/>
      <c r="E4" s="485"/>
      <c r="F4" s="486"/>
      <c r="G4" s="484" t="s">
        <v>131</v>
      </c>
      <c r="H4" s="485"/>
      <c r="I4" s="485"/>
      <c r="J4" s="486"/>
      <c r="K4" s="484" t="s">
        <v>132</v>
      </c>
      <c r="L4" s="485"/>
      <c r="M4" s="485"/>
      <c r="N4" s="486"/>
      <c r="O4" s="484" t="s">
        <v>133</v>
      </c>
      <c r="P4" s="485"/>
      <c r="Q4" s="485"/>
      <c r="R4" s="485"/>
      <c r="S4" s="485"/>
      <c r="T4" s="485"/>
      <c r="U4" s="486"/>
      <c r="V4" s="60" t="s">
        <v>67</v>
      </c>
    </row>
    <row r="5" spans="1:22" ht="33" customHeight="1">
      <c r="A5" s="26"/>
      <c r="B5" s="58"/>
      <c r="C5" s="27"/>
      <c r="D5" s="27" t="s">
        <v>160</v>
      </c>
      <c r="E5" s="27" t="s">
        <v>134</v>
      </c>
      <c r="F5" s="27" t="s">
        <v>161</v>
      </c>
      <c r="G5" s="27"/>
      <c r="H5" s="27" t="s">
        <v>160</v>
      </c>
      <c r="I5" s="27" t="s">
        <v>134</v>
      </c>
      <c r="J5" s="27" t="s">
        <v>161</v>
      </c>
      <c r="K5" s="27"/>
      <c r="L5" s="27" t="s">
        <v>160</v>
      </c>
      <c r="M5" s="27" t="s">
        <v>134</v>
      </c>
      <c r="N5" s="27" t="s">
        <v>161</v>
      </c>
      <c r="O5" s="27"/>
      <c r="P5" s="27" t="s">
        <v>135</v>
      </c>
      <c r="Q5" s="27" t="s">
        <v>162</v>
      </c>
      <c r="R5" s="27" t="s">
        <v>163</v>
      </c>
      <c r="S5" s="27" t="s">
        <v>136</v>
      </c>
      <c r="T5" s="27" t="s">
        <v>164</v>
      </c>
      <c r="U5" s="27" t="s">
        <v>165</v>
      </c>
      <c r="V5" s="26"/>
    </row>
    <row r="6" spans="1:22" ht="33" customHeight="1">
      <c r="A6" s="2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 t="s">
        <v>137</v>
      </c>
      <c r="Q6" s="58"/>
      <c r="R6" s="58"/>
      <c r="S6" s="58" t="s">
        <v>138</v>
      </c>
      <c r="T6" s="58"/>
      <c r="U6" s="58"/>
      <c r="V6" s="26"/>
    </row>
    <row r="7" spans="1:22" ht="33" customHeight="1">
      <c r="A7" s="28"/>
      <c r="B7" s="29" t="s">
        <v>0</v>
      </c>
      <c r="C7" s="29"/>
      <c r="D7" s="29" t="s">
        <v>139</v>
      </c>
      <c r="E7" s="29" t="s">
        <v>140</v>
      </c>
      <c r="F7" s="61" t="s">
        <v>110</v>
      </c>
      <c r="G7" s="29"/>
      <c r="H7" s="29" t="s">
        <v>139</v>
      </c>
      <c r="I7" s="29" t="s">
        <v>140</v>
      </c>
      <c r="J7" s="61" t="s">
        <v>110</v>
      </c>
      <c r="K7" s="29"/>
      <c r="L7" s="29" t="s">
        <v>139</v>
      </c>
      <c r="M7" s="29" t="s">
        <v>140</v>
      </c>
      <c r="N7" s="61" t="s">
        <v>110</v>
      </c>
      <c r="O7" s="29"/>
      <c r="P7" s="29" t="s">
        <v>141</v>
      </c>
      <c r="Q7" s="29" t="s">
        <v>140</v>
      </c>
      <c r="R7" s="29" t="s">
        <v>142</v>
      </c>
      <c r="S7" s="29" t="s">
        <v>141</v>
      </c>
      <c r="T7" s="29" t="s">
        <v>143</v>
      </c>
      <c r="U7" s="61" t="s">
        <v>110</v>
      </c>
      <c r="V7" s="28"/>
    </row>
    <row r="8" spans="1:22" ht="49.5" customHeight="1">
      <c r="A8" s="50" t="s">
        <v>71</v>
      </c>
      <c r="B8" s="16">
        <v>4913257</v>
      </c>
      <c r="C8" s="33">
        <v>67260</v>
      </c>
      <c r="D8" s="51">
        <v>0</v>
      </c>
      <c r="E8" s="36">
        <v>67260</v>
      </c>
      <c r="F8" s="51">
        <v>0</v>
      </c>
      <c r="G8" s="33">
        <v>395793</v>
      </c>
      <c r="H8" s="36">
        <v>90822</v>
      </c>
      <c r="I8" s="36">
        <v>243888</v>
      </c>
      <c r="J8" s="36">
        <v>61083</v>
      </c>
      <c r="K8" s="33">
        <v>1609043</v>
      </c>
      <c r="L8" s="36">
        <v>87965</v>
      </c>
      <c r="M8" s="36">
        <v>470428</v>
      </c>
      <c r="N8" s="36">
        <v>1050650</v>
      </c>
      <c r="O8" s="33">
        <v>2841161</v>
      </c>
      <c r="P8" s="36">
        <v>0</v>
      </c>
      <c r="Q8" s="36">
        <v>2840</v>
      </c>
      <c r="R8" s="36">
        <v>0</v>
      </c>
      <c r="S8" s="36">
        <v>18828</v>
      </c>
      <c r="T8" s="36">
        <v>1090981</v>
      </c>
      <c r="U8" s="52">
        <v>1728512</v>
      </c>
      <c r="V8" s="50" t="s">
        <v>71</v>
      </c>
    </row>
    <row r="9" spans="1:22" ht="49.5" customHeight="1">
      <c r="A9" s="50" t="s">
        <v>335</v>
      </c>
      <c r="B9" s="16">
        <v>5119260</v>
      </c>
      <c r="C9" s="33">
        <v>67260</v>
      </c>
      <c r="D9" s="51">
        <v>0</v>
      </c>
      <c r="E9" s="36">
        <v>67260</v>
      </c>
      <c r="F9" s="51">
        <v>0</v>
      </c>
      <c r="G9" s="33">
        <v>395793</v>
      </c>
      <c r="H9" s="36">
        <v>90822</v>
      </c>
      <c r="I9" s="36">
        <v>243888</v>
      </c>
      <c r="J9" s="36">
        <v>61083</v>
      </c>
      <c r="K9" s="33">
        <v>1704865</v>
      </c>
      <c r="L9" s="36">
        <v>87965</v>
      </c>
      <c r="M9" s="36">
        <v>488943</v>
      </c>
      <c r="N9" s="36">
        <v>1127957</v>
      </c>
      <c r="O9" s="33">
        <v>2951342</v>
      </c>
      <c r="P9" s="34">
        <v>0</v>
      </c>
      <c r="Q9" s="36">
        <v>2840</v>
      </c>
      <c r="R9" s="34">
        <v>0</v>
      </c>
      <c r="S9" s="36">
        <v>18828</v>
      </c>
      <c r="T9" s="36">
        <v>1173986</v>
      </c>
      <c r="U9" s="52">
        <v>1755688</v>
      </c>
      <c r="V9" s="50" t="s">
        <v>335</v>
      </c>
    </row>
    <row r="10" spans="1:22" s="99" customFormat="1" ht="49.5" customHeight="1">
      <c r="A10" s="106" t="s">
        <v>336</v>
      </c>
      <c r="B10" s="107">
        <v>5237260</v>
      </c>
      <c r="C10" s="108">
        <v>67260</v>
      </c>
      <c r="D10" s="109">
        <v>0</v>
      </c>
      <c r="E10" s="105">
        <v>67260</v>
      </c>
      <c r="F10" s="109">
        <v>0</v>
      </c>
      <c r="G10" s="108">
        <v>396809</v>
      </c>
      <c r="H10" s="105">
        <v>90822</v>
      </c>
      <c r="I10" s="105">
        <v>244266</v>
      </c>
      <c r="J10" s="105">
        <v>61721</v>
      </c>
      <c r="K10" s="91">
        <v>1759171</v>
      </c>
      <c r="L10" s="105">
        <v>87965</v>
      </c>
      <c r="M10" s="104">
        <v>493909</v>
      </c>
      <c r="N10" s="104">
        <v>1177297</v>
      </c>
      <c r="O10" s="91">
        <v>3014020</v>
      </c>
      <c r="P10" s="91">
        <v>0</v>
      </c>
      <c r="Q10" s="91">
        <v>5480</v>
      </c>
      <c r="R10" s="91">
        <v>0</v>
      </c>
      <c r="S10" s="91">
        <v>18828</v>
      </c>
      <c r="T10" s="91">
        <v>1257290</v>
      </c>
      <c r="U10" s="110">
        <v>1732422</v>
      </c>
      <c r="V10" s="98" t="s">
        <v>336</v>
      </c>
    </row>
    <row r="11" spans="1:22" s="125" customFormat="1" ht="49.5" customHeight="1">
      <c r="A11" s="106" t="s">
        <v>337</v>
      </c>
      <c r="B11" s="107">
        <v>5282095</v>
      </c>
      <c r="C11" s="108">
        <v>70330</v>
      </c>
      <c r="D11" s="109">
        <v>0</v>
      </c>
      <c r="E11" s="105">
        <v>70330</v>
      </c>
      <c r="F11" s="109">
        <v>0</v>
      </c>
      <c r="G11" s="108">
        <v>404201</v>
      </c>
      <c r="H11" s="105">
        <v>90822</v>
      </c>
      <c r="I11" s="105">
        <v>251658</v>
      </c>
      <c r="J11" s="105">
        <v>61721</v>
      </c>
      <c r="K11" s="91">
        <v>1788601</v>
      </c>
      <c r="L11" s="105">
        <v>77302</v>
      </c>
      <c r="M11" s="104">
        <v>514089</v>
      </c>
      <c r="N11" s="104">
        <v>1197210</v>
      </c>
      <c r="O11" s="91">
        <v>3018963</v>
      </c>
      <c r="P11" s="91">
        <v>0</v>
      </c>
      <c r="Q11" s="91">
        <v>7718</v>
      </c>
      <c r="R11" s="91">
        <v>0</v>
      </c>
      <c r="S11" s="91">
        <v>18828</v>
      </c>
      <c r="T11" s="91">
        <v>1345066</v>
      </c>
      <c r="U11" s="110">
        <v>1647351</v>
      </c>
      <c r="V11" s="124" t="s">
        <v>337</v>
      </c>
    </row>
    <row r="12" spans="1:22" s="100" customFormat="1" ht="49.5" customHeight="1">
      <c r="A12" s="111" t="s">
        <v>338</v>
      </c>
      <c r="B12" s="175">
        <f>SUM(C12,G12,K12,O12)</f>
        <v>5320300</v>
      </c>
      <c r="C12" s="195">
        <f>SUM(D12:F12)</f>
        <v>72590</v>
      </c>
      <c r="D12" s="112">
        <v>0</v>
      </c>
      <c r="E12" s="113">
        <v>72590</v>
      </c>
      <c r="F12" s="112">
        <v>0</v>
      </c>
      <c r="G12" s="195">
        <f>SUM(H12:J12)</f>
        <v>422510</v>
      </c>
      <c r="H12" s="113">
        <v>90822</v>
      </c>
      <c r="I12" s="113">
        <v>268619</v>
      </c>
      <c r="J12" s="113">
        <v>63069</v>
      </c>
      <c r="K12" s="195">
        <f>SUM(L12:N12)</f>
        <v>1805500</v>
      </c>
      <c r="L12" s="113">
        <v>40257</v>
      </c>
      <c r="M12" s="115">
        <v>529518</v>
      </c>
      <c r="N12" s="115">
        <v>1235725</v>
      </c>
      <c r="O12" s="195">
        <f>SUM(P12:U12)</f>
        <v>3019700</v>
      </c>
      <c r="P12" s="114">
        <v>0</v>
      </c>
      <c r="Q12" s="114">
        <v>7718</v>
      </c>
      <c r="R12" s="114">
        <v>0</v>
      </c>
      <c r="S12" s="114">
        <v>18828</v>
      </c>
      <c r="T12" s="114">
        <v>1515415</v>
      </c>
      <c r="U12" s="116">
        <v>1477739</v>
      </c>
      <c r="V12" s="93" t="s">
        <v>338</v>
      </c>
    </row>
    <row r="13" spans="1:14" s="53" customFormat="1" ht="14.25" customHeight="1">
      <c r="A13" s="46" t="s">
        <v>469</v>
      </c>
      <c r="B13" s="46"/>
      <c r="H13" s="46"/>
      <c r="N13" s="303" t="s">
        <v>470</v>
      </c>
    </row>
    <row r="14" spans="1:14" s="53" customFormat="1" ht="14.25" customHeight="1">
      <c r="A14" s="53" t="s">
        <v>603</v>
      </c>
      <c r="N14" s="53" t="s">
        <v>466</v>
      </c>
    </row>
    <row r="15" spans="1:19" s="274" customFormat="1" ht="14.25" customHeight="1">
      <c r="A15" s="305" t="s">
        <v>592</v>
      </c>
      <c r="B15" s="306"/>
      <c r="C15" s="306"/>
      <c r="D15" s="306"/>
      <c r="E15" s="306"/>
      <c r="F15" s="306"/>
      <c r="H15" s="306"/>
      <c r="I15" s="306"/>
      <c r="J15" s="306"/>
      <c r="K15" s="306"/>
      <c r="M15" s="306"/>
      <c r="N15" s="306" t="s">
        <v>606</v>
      </c>
      <c r="O15" s="306"/>
      <c r="P15" s="306"/>
      <c r="Q15" s="306"/>
      <c r="R15" s="306"/>
      <c r="S15" s="306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</sheetData>
  <sheetProtection/>
  <mergeCells count="9">
    <mergeCell ref="G4:J4"/>
    <mergeCell ref="K4:N4"/>
    <mergeCell ref="O4:U4"/>
    <mergeCell ref="A1:U1"/>
    <mergeCell ref="G3:J3"/>
    <mergeCell ref="K3:N3"/>
    <mergeCell ref="O3:U3"/>
    <mergeCell ref="C3:F3"/>
    <mergeCell ref="C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4" r:id="rId1"/>
  <colBreaks count="1" manualBreakCount="1">
    <brk id="22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2012-08-08T02:50:12Z</cp:lastPrinted>
  <dcterms:created xsi:type="dcterms:W3CDTF">2000-12-15T05:03:32Z</dcterms:created>
  <dcterms:modified xsi:type="dcterms:W3CDTF">2012-08-08T02:50:30Z</dcterms:modified>
  <cp:category/>
  <cp:version/>
  <cp:contentType/>
  <cp:contentStatus/>
</cp:coreProperties>
</file>