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820" windowHeight="8550" tabRatio="998" firstSheet="2" activeTab="9"/>
  </bookViews>
  <sheets>
    <sheet name="1.경제활동인구 총괄" sheetId="1" r:id="rId1"/>
    <sheet name="2.연령별 취업자" sheetId="2" r:id="rId2"/>
    <sheet name="3.교육정도별 취업자" sheetId="3" r:id="rId3"/>
    <sheet name="4.산업별 취업자" sheetId="4" r:id="rId4"/>
    <sheet name="5.직업별 취업자" sheetId="5" r:id="rId5"/>
    <sheet name="6.노동조합" sheetId="6" r:id="rId6"/>
    <sheet name="7.시별 노동조합" sheetId="7" r:id="rId7"/>
    <sheet name="8.산업연맹별 노동조합(1)" sheetId="8" r:id="rId8"/>
    <sheet name="8.산업연맹별 노동조합(2)" sheetId="9" r:id="rId9"/>
    <sheet name="9. 직업훈련현황 " sheetId="10" r:id="rId10"/>
  </sheets>
  <definedNames>
    <definedName name="_xlnm.Print_Area" localSheetId="2">'3.교육정도별 취업자'!$A$1:$G$30</definedName>
    <definedName name="_xlnm.Print_Area" localSheetId="7">'8.산업연맹별 노동조합(1)'!$A$1:$R$24</definedName>
  </definedNames>
  <calcPr fullCalcOnLoad="1"/>
</workbook>
</file>

<file path=xl/sharedStrings.xml><?xml version="1.0" encoding="utf-8"?>
<sst xmlns="http://schemas.openxmlformats.org/spreadsheetml/2006/main" count="908" uniqueCount="334">
  <si>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</si>
  <si>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thousand persons)</t>
  </si>
  <si>
    <t>2 0 0 3</t>
  </si>
  <si>
    <t>2 0 0 4</t>
  </si>
  <si>
    <t>2 0 0 5</t>
  </si>
  <si>
    <t>2 0 0 6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</si>
  <si>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Age Group</t>
    </r>
  </si>
  <si>
    <t xml:space="preserve">        (Unit : thousand persons)</t>
  </si>
  <si>
    <t>합계</t>
  </si>
  <si>
    <r>
      <t>15 ~ 19</t>
    </r>
    <r>
      <rPr>
        <sz val="10"/>
        <rFont val="굴림"/>
        <family val="3"/>
      </rPr>
      <t>세</t>
    </r>
  </si>
  <si>
    <r>
      <t>20 ~ 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</si>
  <si>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</si>
  <si>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 xml:space="preserve">30 ~34 </t>
    </r>
    <r>
      <rPr>
        <sz val="10"/>
        <rFont val="굴림"/>
        <family val="3"/>
      </rPr>
      <t>세</t>
    </r>
  </si>
  <si>
    <r>
      <t xml:space="preserve">35 ~ 39 </t>
    </r>
    <r>
      <rPr>
        <sz val="10"/>
        <rFont val="굴림"/>
        <family val="3"/>
      </rPr>
      <t>세</t>
    </r>
  </si>
  <si>
    <r>
      <t>40 ~ 44</t>
    </r>
    <r>
      <rPr>
        <sz val="10"/>
        <rFont val="굴림"/>
        <family val="3"/>
      </rPr>
      <t>세</t>
    </r>
  </si>
  <si>
    <r>
      <t xml:space="preserve">45 ~49 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</si>
  <si>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</si>
  <si>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 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</si>
  <si>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</si>
  <si>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</si>
  <si>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years old &amp;</t>
  </si>
  <si>
    <t>Total</t>
  </si>
  <si>
    <t>years old</t>
  </si>
  <si>
    <t>years old</t>
  </si>
  <si>
    <t>over</t>
  </si>
  <si>
    <t>합    계</t>
  </si>
  <si>
    <t>남    자</t>
  </si>
  <si>
    <t>Male</t>
  </si>
  <si>
    <t>여    자</t>
  </si>
  <si>
    <t>Female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</si>
  <si>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</si>
  <si>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초등학교졸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</si>
  <si>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</si>
  <si>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</si>
  <si>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</si>
  <si>
    <t>Elementary school</t>
  </si>
  <si>
    <t>College /</t>
  </si>
  <si>
    <t>or lower</t>
  </si>
  <si>
    <t>Middle school</t>
  </si>
  <si>
    <t>High school</t>
  </si>
  <si>
    <t>Uni. Or higher</t>
  </si>
  <si>
    <t>합      계</t>
  </si>
  <si>
    <t>남      자</t>
  </si>
  <si>
    <t>여      자</t>
  </si>
  <si>
    <r>
      <t xml:space="preserve">4.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Industry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</si>
  <si>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%) </t>
    </r>
  </si>
  <si>
    <t>(Unit : thousand persons, %)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</si>
  <si>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</si>
  <si>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농림어업</t>
  </si>
  <si>
    <r>
      <t>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</t>
    </r>
    <r>
      <rPr>
        <sz val="10"/>
        <rFont val="Arial"/>
        <family val="2"/>
      </rPr>
      <t xml:space="preserve">    
Mining and manufacturing</t>
    </r>
  </si>
  <si>
    <r>
      <t>사회간접자본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기타사업서비스업
</t>
    </r>
    <r>
      <rPr>
        <sz val="10"/>
        <rFont val="Arial"/>
        <family val="2"/>
      </rPr>
      <t>Social overhead capital &amp; other services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</si>
  <si>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</si>
  <si>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</si>
  <si>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도소매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음식숙박업</t>
    </r>
  </si>
  <si>
    <r>
      <t>전기</t>
    </r>
    <r>
      <rPr>
        <sz val="10"/>
        <rFont val="Arial"/>
        <family val="2"/>
      </rPr>
      <t>·</t>
    </r>
    <r>
      <rPr>
        <sz val="10"/>
        <rFont val="굴림"/>
        <family val="3"/>
      </rPr>
      <t>운수
창고</t>
    </r>
    <r>
      <rPr>
        <sz val="10"/>
        <rFont val="Arial"/>
        <family val="2"/>
      </rPr>
      <t>·</t>
    </r>
    <r>
      <rPr>
        <sz val="10"/>
        <rFont val="굴림"/>
        <family val="3"/>
      </rPr>
      <t>금융</t>
    </r>
  </si>
  <si>
    <r>
      <t>사업</t>
    </r>
    <r>
      <rPr>
        <sz val="10"/>
        <rFont val="Arial"/>
        <family val="2"/>
      </rPr>
      <t>·</t>
    </r>
    <r>
      <rPr>
        <sz val="10"/>
        <rFont val="굴림"/>
        <family val="3"/>
      </rPr>
      <t>개인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공공서비스
및 기타</t>
    </r>
  </si>
  <si>
    <t>구성비</t>
  </si>
  <si>
    <t>Agriculture,</t>
  </si>
  <si>
    <t/>
  </si>
  <si>
    <t>Wholesale &amp;</t>
  </si>
  <si>
    <t>Electricity,</t>
  </si>
  <si>
    <t>Business,</t>
  </si>
  <si>
    <t>forestry,</t>
  </si>
  <si>
    <t>Manufac-</t>
  </si>
  <si>
    <t>Constru-</t>
  </si>
  <si>
    <t>Retail trade,
Restaurant</t>
  </si>
  <si>
    <t>transport,</t>
  </si>
  <si>
    <t>Personal,
public 
service</t>
  </si>
  <si>
    <t>Compo
sition</t>
  </si>
  <si>
    <t>and fishing</t>
  </si>
  <si>
    <t>turing</t>
  </si>
  <si>
    <t>ction</t>
  </si>
  <si>
    <t>&amp; hotels</t>
  </si>
  <si>
    <t>storage
finance</t>
  </si>
  <si>
    <t>&amp; other</t>
  </si>
  <si>
    <t>사무종사자</t>
  </si>
  <si>
    <t>서비스종사자</t>
  </si>
  <si>
    <t>Compo-</t>
  </si>
  <si>
    <t>Service</t>
  </si>
  <si>
    <t>sition</t>
  </si>
  <si>
    <t>Clerks</t>
  </si>
  <si>
    <t>workers</t>
  </si>
  <si>
    <t xml:space="preserve"> </t>
  </si>
  <si>
    <t>판매종사자</t>
  </si>
  <si>
    <r>
      <t>기능원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기능종사자</t>
    </r>
  </si>
  <si>
    <r>
      <t>장치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기계조작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조립종사자</t>
    </r>
  </si>
  <si>
    <t xml:space="preserve">Skilled </t>
  </si>
  <si>
    <t>Craft and</t>
  </si>
  <si>
    <t>Plant and</t>
  </si>
  <si>
    <t>agricultural</t>
  </si>
  <si>
    <t>related</t>
  </si>
  <si>
    <t>machine</t>
  </si>
  <si>
    <t>Sale</t>
  </si>
  <si>
    <t>forestry and</t>
  </si>
  <si>
    <t>trades</t>
  </si>
  <si>
    <t>operators and</t>
  </si>
  <si>
    <t>Elementary</t>
  </si>
  <si>
    <t>fishery workers</t>
  </si>
  <si>
    <t>assemblers</t>
  </si>
  <si>
    <t>occupations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</si>
  <si>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</si>
  <si>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</si>
  <si>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t>계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</si>
  <si>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합</t>
    </r>
  </si>
  <si>
    <r>
      <t>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</si>
  <si>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t>Unit  unions</t>
  </si>
  <si>
    <t>Chapters and Branches</t>
  </si>
  <si>
    <t>조합수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</si>
  <si>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</si>
  <si>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No. of union members</t>
  </si>
  <si>
    <t>Number of</t>
  </si>
  <si>
    <t>남</t>
  </si>
  <si>
    <t>여</t>
  </si>
  <si>
    <t>unions</t>
  </si>
  <si>
    <t>공공서비스</t>
  </si>
  <si>
    <r>
      <t xml:space="preserve">7.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Labor Unions by Si</t>
    </r>
  </si>
  <si>
    <t>Number</t>
  </si>
  <si>
    <t>of</t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</si>
  <si>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 xml:space="preserve">                 Labor Unions by Industrial Federation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</si>
  <si>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</si>
  <si>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유
</t>
    </r>
    <r>
      <rPr>
        <sz val="10"/>
        <rFont val="Arial"/>
        <family val="2"/>
      </rPr>
      <t>Textile</t>
    </r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</si>
  <si>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Mine</t>
    </r>
  </si>
  <si>
    <r>
      <t xml:space="preserve">외국기관
</t>
    </r>
    <r>
      <rPr>
        <sz val="10"/>
        <rFont val="Arial"/>
        <family val="2"/>
      </rPr>
      <t>Foreign organization</t>
    </r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</si>
  <si>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Communications</t>
    </r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</si>
  <si>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운
</t>
    </r>
    <r>
      <rPr>
        <sz val="10"/>
        <rFont val="Arial"/>
        <family val="2"/>
      </rPr>
      <t>Marine transport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</si>
  <si>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융
</t>
    </r>
    <r>
      <rPr>
        <sz val="10"/>
        <rFont val="Arial"/>
        <family val="2"/>
      </rPr>
      <t>Banking and finance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</si>
  <si>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Chemicals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</si>
  <si>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</si>
  <si>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Labor Unions by Industrial Federation(Cont'd)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</si>
  <si>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</si>
  <si>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thousand persons)</t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</si>
  <si>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</si>
  <si>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</si>
  <si>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Economically  active  population</t>
    </r>
  </si>
  <si>
    <r>
      <t>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</si>
  <si>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(%)</t>
  </si>
  <si>
    <r>
      <t>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</si>
  <si>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</si>
  <si>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가사</t>
    </r>
    <r>
      <rPr>
        <sz val="10"/>
        <rFont val="Arial"/>
        <family val="2"/>
      </rPr>
      <t>·</t>
    </r>
    <r>
      <rPr>
        <sz val="10"/>
        <rFont val="굴림"/>
        <family val="3"/>
      </rPr>
      <t>육아</t>
    </r>
    <r>
      <rPr>
        <sz val="10"/>
        <rFont val="Arial"/>
        <family val="2"/>
      </rPr>
      <t xml:space="preserve"> </t>
    </r>
  </si>
  <si>
    <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</si>
  <si>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1)</t>
    </r>
  </si>
  <si>
    <t>Economic</t>
  </si>
  <si>
    <t>Housekeeping &amp;</t>
  </si>
  <si>
    <t>Attending</t>
  </si>
  <si>
    <t>participation</t>
  </si>
  <si>
    <t>Unemployment</t>
  </si>
  <si>
    <t>Employed</t>
  </si>
  <si>
    <t>Unemployed</t>
  </si>
  <si>
    <t>caring for child</t>
  </si>
  <si>
    <t>school</t>
  </si>
  <si>
    <t>Others</t>
  </si>
  <si>
    <t>rate</t>
  </si>
  <si>
    <t>2 0 0 5</t>
  </si>
  <si>
    <t>2 0 0 5</t>
  </si>
  <si>
    <t>­</t>
  </si>
  <si>
    <t>­</t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</si>
  <si>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
Metal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</si>
  <si>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합
</t>
    </r>
    <r>
      <rPr>
        <sz val="10"/>
        <rFont val="Arial"/>
        <family val="2"/>
      </rPr>
      <t>United</t>
    </r>
  </si>
  <si>
    <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판
</t>
    </r>
    <r>
      <rPr>
        <sz val="10"/>
        <rFont val="Arial"/>
        <family val="2"/>
      </rPr>
      <t>Printing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</si>
  <si>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차
</t>
    </r>
    <r>
      <rPr>
        <sz val="10"/>
        <rFont val="Arial"/>
        <family val="2"/>
      </rPr>
      <t xml:space="preserve">Automobile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</si>
  <si>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Tourism</t>
    </r>
  </si>
  <si>
    <r>
      <t>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시
</t>
    </r>
    <r>
      <rPr>
        <sz val="10"/>
        <rFont val="Arial"/>
        <family val="2"/>
      </rPr>
      <t>Taxi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</si>
  <si>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Rubber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</si>
  <si>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</si>
  <si>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</si>
  <si>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t>-</t>
  </si>
  <si>
    <t>­</t>
  </si>
  <si>
    <t>­</t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</si>
  <si>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도
</t>
    </r>
    <r>
      <rPr>
        <sz val="10"/>
        <rFont val="Arial"/>
        <family val="2"/>
      </rPr>
      <t>Urban train</t>
    </r>
  </si>
  <si>
    <r>
      <t xml:space="preserve">공공서비스
</t>
    </r>
    <r>
      <rPr>
        <sz val="10"/>
        <rFont val="Arial"/>
        <family val="2"/>
      </rPr>
      <t>Public service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</si>
  <si>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Commerce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</si>
  <si>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트
</t>
    </r>
    <r>
      <rPr>
        <sz val="10"/>
        <rFont val="Arial"/>
        <family val="2"/>
      </rPr>
      <t>Apartment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</si>
  <si>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타
</t>
    </r>
    <r>
      <rPr>
        <sz val="10"/>
        <rFont val="Arial"/>
        <family val="2"/>
      </rPr>
      <t>Others</t>
    </r>
  </si>
  <si>
    <t>Source : Jeju Special Self-Governing Province Economic Policy Division,</t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</si>
  <si>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Clerical</t>
    </r>
  </si>
  <si>
    <r>
      <t>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론
</t>
    </r>
    <r>
      <rPr>
        <sz val="10"/>
        <rFont val="Arial"/>
        <family val="2"/>
      </rPr>
      <t>Press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</si>
  <si>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Hospital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</si>
  <si>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University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</si>
  <si>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Construction</t>
    </r>
  </si>
  <si>
    <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</si>
  <si>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</si>
  <si>
    <r>
      <t>Y</t>
    </r>
    <r>
      <rPr>
        <sz val="10"/>
        <rFont val="Arial"/>
        <family val="2"/>
      </rPr>
      <t>ear &amp;</t>
    </r>
  </si>
  <si>
    <r>
      <t>Q</t>
    </r>
    <r>
      <rPr>
        <sz val="10"/>
        <rFont val="Arial"/>
        <family val="2"/>
      </rPr>
      <t>uartly</t>
    </r>
  </si>
  <si>
    <t>연별</t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</si>
  <si>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</si>
  <si>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연령별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</si>
  <si>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>연별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</si>
  <si>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Arial"/>
        <family val="2"/>
      </rPr>
      <t>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</si>
  <si>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 2)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</si>
  <si>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분기별</t>
  </si>
  <si>
    <r>
      <t>Y</t>
    </r>
    <r>
      <rPr>
        <sz val="10"/>
        <rFont val="Arial"/>
        <family val="2"/>
      </rPr>
      <t xml:space="preserve">ear </t>
    </r>
  </si>
  <si>
    <t>&amp;</t>
  </si>
  <si>
    <r>
      <t>U</t>
    </r>
    <r>
      <rPr>
        <sz val="10"/>
        <rFont val="Arial"/>
        <family val="2"/>
      </rPr>
      <t>nions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</si>
  <si>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경제정책과</t>
    </r>
  </si>
  <si>
    <t>Source : Jeju Special Self-Governing Province Economic Policy Div.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</si>
  <si>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도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행정시에서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관리하는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노동조합수임</t>
    </r>
  </si>
  <si>
    <r>
      <t xml:space="preserve">         2)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</si>
  <si>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</si>
  <si>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</si>
  <si>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</si>
  <si>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</si>
  <si>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
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</si>
  <si>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</si>
  <si>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
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</si>
  <si>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
of
unions</t>
    </r>
  </si>
  <si>
    <t>Source : Jeju Special Self-Governing Province Economic Policy Div.</t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</si>
  <si>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</si>
  <si>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</si>
  <si>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분기별</t>
    </r>
  </si>
  <si>
    <r>
      <t>Y</t>
    </r>
    <r>
      <rPr>
        <sz val="10"/>
        <rFont val="Arial"/>
        <family val="2"/>
      </rPr>
      <t>ear &amp;
Quartly</t>
    </r>
  </si>
  <si>
    <r>
      <t xml:space="preserve">         </t>
    </r>
    <r>
      <rPr>
        <sz val="10"/>
        <rFont val="Arial"/>
        <family val="2"/>
      </rPr>
      <t xml:space="preserve">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</si>
  <si>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</si>
  <si>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  2)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</si>
  <si>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, %)</t>
    </r>
  </si>
  <si>
    <r>
      <t>단순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</si>
  <si>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</si>
  <si>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</si>
  <si>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
분기별</t>
    </r>
  </si>
  <si>
    <r>
      <t xml:space="preserve">Year &amp;
</t>
    </r>
    <r>
      <rPr>
        <sz val="10"/>
        <rFont val="Arial"/>
        <family val="2"/>
      </rPr>
      <t>Quartly</t>
    </r>
  </si>
  <si>
    <t>2 0 0 3</t>
  </si>
  <si>
    <t>2 0 0 4</t>
  </si>
  <si>
    <t>Year</t>
  </si>
  <si>
    <t>-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</si>
  <si>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</si>
  <si>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2003(Jejusi)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</si>
  <si>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</si>
  <si>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2003(Bukjeju)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</si>
  <si>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</si>
  <si>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</si>
  <si>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</si>
  <si>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</si>
  <si>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</si>
  <si>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</si>
  <si>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5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</si>
  <si>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고용통계과</t>
    </r>
  </si>
  <si>
    <t>Source : National Statistical Office</t>
  </si>
  <si>
    <r>
      <t xml:space="preserve">3.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Employed Persons by Educational Attainment</t>
    </r>
  </si>
  <si>
    <r>
      <t xml:space="preserve">5. </t>
    </r>
    <r>
      <rPr>
        <b/>
        <sz val="18"/>
        <rFont val="굴림"/>
        <family val="3"/>
      </rPr>
      <t>직업별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Employed Persons by Occupation</t>
    </r>
  </si>
  <si>
    <r>
      <t xml:space="preserve">6.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Labor Unions</t>
    </r>
  </si>
  <si>
    <t>Source : Jeju Special Self-Governing Province Economic Policy Division</t>
  </si>
  <si>
    <r>
      <t>2</t>
    </r>
    <r>
      <rPr>
        <sz val="10"/>
        <rFont val="Arial"/>
        <family val="2"/>
      </rPr>
      <t xml:space="preserve"> 0 0 6</t>
    </r>
  </si>
  <si>
    <t xml:space="preserve">2 0 0 6 </t>
  </si>
  <si>
    <r>
      <t xml:space="preserve">                                       </t>
    </r>
    <r>
      <rPr>
        <sz val="10"/>
        <rFont val="Arial"/>
        <family val="2"/>
      </rPr>
      <t>'15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                                 </t>
    </r>
    <r>
      <rPr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      </t>
    </r>
    <r>
      <rPr>
        <sz val="10"/>
        <rFont val="Arial"/>
        <family val="2"/>
      </rPr>
      <t>Population 15 years old and over</t>
    </r>
  </si>
  <si>
    <t>자료 : 통계청 고용통계팀</t>
  </si>
  <si>
    <t>자료 : 통계청  고용통계팀</t>
  </si>
  <si>
    <t>Source : National Statistical Office</t>
  </si>
  <si>
    <t>2 0 0 7</t>
  </si>
  <si>
    <r>
      <t>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</si>
  <si>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t>Taxi</t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</si>
  <si>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</si>
  <si>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 xml:space="preserve">     Automobile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</si>
  <si>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</si>
  <si>
    <t>United</t>
  </si>
  <si>
    <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</si>
  <si>
    <t>Tourism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</si>
  <si>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</si>
  <si>
    <t>Chemicals</t>
  </si>
  <si>
    <r>
      <t>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론</t>
    </r>
  </si>
  <si>
    <t>Press</t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</si>
  <si>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</si>
  <si>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Shipping</t>
  </si>
  <si>
    <r>
      <t>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운</t>
    </r>
  </si>
  <si>
    <t>Marine Transport</t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</si>
  <si>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속</t>
    </r>
  </si>
  <si>
    <t>Metal Industry</t>
  </si>
  <si>
    <r>
      <t>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</si>
  <si>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Hospital</t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</si>
  <si>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무</t>
    </r>
  </si>
  <si>
    <t>Clerical</t>
  </si>
  <si>
    <t>Public Service</t>
  </si>
  <si>
    <t>민간서비스</t>
  </si>
  <si>
    <t>Private Service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</si>
  <si>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</si>
  <si>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Others</t>
  </si>
  <si>
    <t xml:space="preserve">2 0 0 6 </t>
  </si>
  <si>
    <r>
      <t>2</t>
    </r>
    <r>
      <rPr>
        <sz val="10"/>
        <rFont val="Arial"/>
        <family val="2"/>
      </rPr>
      <t xml:space="preserve"> 0 0 6 </t>
    </r>
  </si>
  <si>
    <r>
      <t>2</t>
    </r>
    <r>
      <rPr>
        <sz val="10"/>
        <rFont val="Arial"/>
        <family val="2"/>
      </rPr>
      <t xml:space="preserve"> 0 0 6 </t>
    </r>
  </si>
  <si>
    <t xml:space="preserve">2 0 0 6 </t>
  </si>
  <si>
    <r>
      <t>2</t>
    </r>
    <r>
      <rPr>
        <sz val="10"/>
        <rFont val="Arial"/>
        <family val="2"/>
      </rPr>
      <t xml:space="preserve"> 0 0 6 </t>
    </r>
  </si>
  <si>
    <t>­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</si>
  <si>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고용통계과</t>
    </r>
  </si>
  <si>
    <t>2 0 0 7</t>
  </si>
  <si>
    <t>2 0 0 8</t>
  </si>
  <si>
    <t>2 0 0 8</t>
  </si>
  <si>
    <t>2 0 0 8</t>
  </si>
  <si>
    <t>2 0 0 8</t>
  </si>
  <si>
    <t>2 0 0 8</t>
  </si>
  <si>
    <t>관리자</t>
  </si>
  <si>
    <t>managers</t>
  </si>
  <si>
    <t>전문가 및 관련종사자</t>
  </si>
  <si>
    <t>Professionals</t>
  </si>
  <si>
    <r>
      <t>a</t>
    </r>
    <r>
      <rPr>
        <sz val="10"/>
        <rFont val="Arial"/>
        <family val="2"/>
      </rPr>
      <t>nd Related</t>
    </r>
  </si>
  <si>
    <r>
      <t>W</t>
    </r>
    <r>
      <rPr>
        <sz val="10"/>
        <rFont val="Arial"/>
        <family val="2"/>
      </rPr>
      <t>orkers</t>
    </r>
  </si>
  <si>
    <r>
      <t>농림어업</t>
    </r>
    <r>
      <rPr>
        <sz val="10"/>
        <rFont val="굴림"/>
        <family val="3"/>
      </rPr>
      <t>숙련종사자</t>
    </r>
  </si>
  <si>
    <t>2 0 0 8</t>
  </si>
  <si>
    <t xml:space="preserve">2 0  0 7 </t>
  </si>
  <si>
    <t>2 0  0 8</t>
  </si>
  <si>
    <t xml:space="preserve">2 0 0 7 </t>
  </si>
  <si>
    <t xml:space="preserve">2 0 0 8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</si>
  <si>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지역경제과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</si>
  <si>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고용통계팀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</si>
  <si>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실업자의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경제활동인구의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</si>
  <si>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1) </t>
    </r>
    <r>
      <rPr>
        <sz val="10"/>
        <rFont val="굴림"/>
        <family val="3"/>
      </rPr>
      <t>기타는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연소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연로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불구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등임</t>
    </r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</si>
  <si>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</si>
  <si>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행정시에서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관리하는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노동조합수임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</si>
  <si>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</si>
  <si>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 person)</t>
  </si>
  <si>
    <t>연    별</t>
  </si>
  <si>
    <r>
      <t xml:space="preserve">계
</t>
    </r>
    <r>
      <rPr>
        <sz val="10"/>
        <rFont val="Arial"/>
        <family val="2"/>
      </rPr>
      <t xml:space="preserve"> Total</t>
    </r>
  </si>
  <si>
    <r>
      <t xml:space="preserve">고용촉진훈련
</t>
    </r>
    <r>
      <rPr>
        <sz val="10"/>
        <rFont val="Arial"/>
        <family val="2"/>
      </rPr>
      <t>Employment promotion training</t>
    </r>
  </si>
  <si>
    <r>
      <t>시</t>
    </r>
    <r>
      <rPr>
        <sz val="10"/>
        <rFont val="Arial"/>
        <family val="2"/>
      </rPr>
      <t>(</t>
    </r>
    <r>
      <rPr>
        <sz val="10"/>
        <rFont val="돋움"/>
        <family val="3"/>
      </rPr>
      <t>도</t>
    </r>
    <r>
      <rPr>
        <sz val="10"/>
        <rFont val="Arial"/>
        <family val="2"/>
      </rPr>
      <t>)</t>
    </r>
    <r>
      <rPr>
        <sz val="10"/>
        <rFont val="돋움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직업훈련
</t>
    </r>
    <r>
      <rPr>
        <sz val="10"/>
        <rFont val="Arial"/>
        <family val="2"/>
      </rPr>
      <t>Provided by provincial government</t>
    </r>
  </si>
  <si>
    <t>Year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</si>
  <si>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
Training taken up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</si>
  <si>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료
</t>
    </r>
    <r>
      <rPr>
        <sz val="10"/>
        <rFont val="Arial"/>
        <family val="2"/>
      </rPr>
      <t>Training Completed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</si>
  <si>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업
</t>
    </r>
    <r>
      <rPr>
        <sz val="10"/>
        <rFont val="Arial"/>
        <family val="2"/>
      </rPr>
      <t>Job found</t>
    </r>
  </si>
  <si>
    <r>
      <t xml:space="preserve">계
</t>
    </r>
    <r>
      <rPr>
        <sz val="10"/>
        <rFont val="Arial"/>
        <family val="2"/>
      </rPr>
      <t>Sub-total</t>
    </r>
  </si>
  <si>
    <t>시(도)립직업전문학교
Provincial occupational school</t>
  </si>
  <si>
    <t>여성회관
Women's hall</t>
  </si>
  <si>
    <t>여성능력개발센터
Women's development center</t>
  </si>
  <si>
    <t>시    별</t>
  </si>
  <si>
    <t>Si</t>
  </si>
  <si>
    <r>
      <t xml:space="preserve">               1. </t>
    </r>
    <r>
      <rPr>
        <b/>
        <sz val="18"/>
        <rFont val="돋움"/>
        <family val="3"/>
      </rPr>
      <t>경제활동인구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총괄</t>
    </r>
    <r>
      <rPr>
        <b/>
        <sz val="18"/>
        <rFont val="Arial"/>
        <family val="2"/>
      </rPr>
      <t xml:space="preserve">  </t>
    </r>
    <r>
      <rPr>
        <b/>
        <sz val="18"/>
        <rFont val="Arial"/>
        <family val="2"/>
      </rPr>
      <t xml:space="preserve">                                        Economically  Active  Population</t>
    </r>
  </si>
  <si>
    <r>
      <t xml:space="preserve">9.  </t>
    </r>
    <r>
      <rPr>
        <b/>
        <sz val="18"/>
        <color indexed="8"/>
        <rFont val="굴림"/>
        <family val="3"/>
      </rPr>
      <t>직업훈련현황</t>
    </r>
    <r>
      <rPr>
        <b/>
        <sz val="18"/>
        <color indexed="8"/>
        <rFont val="Arial"/>
        <family val="2"/>
      </rPr>
      <t xml:space="preserve">    Vocational  Training</t>
    </r>
  </si>
  <si>
    <r>
      <t>입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소</t>
    </r>
    <r>
      <rPr>
        <sz val="9"/>
        <rFont val="Arial"/>
        <family val="2"/>
      </rPr>
      <t xml:space="preserve"> 
Training taken up</t>
    </r>
  </si>
  <si>
    <r>
      <t>수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 xml:space="preserve">료
</t>
    </r>
    <r>
      <rPr>
        <sz val="9"/>
        <rFont val="Arial"/>
        <family val="2"/>
      </rPr>
      <t>Training Completed</t>
    </r>
  </si>
  <si>
    <r>
      <t>취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 xml:space="preserve">업
</t>
    </r>
    <r>
      <rPr>
        <sz val="9"/>
        <rFont val="Arial"/>
        <family val="2"/>
      </rPr>
      <t>Job found</t>
    </r>
  </si>
  <si>
    <r>
      <t xml:space="preserve">
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Not  economically  active  population</t>
    </r>
  </si>
  <si>
    <r>
      <t xml:space="preserve">                             </t>
    </r>
    <r>
      <rPr>
        <b/>
        <sz val="22"/>
        <rFont val="돋움"/>
        <family val="3"/>
      </rPr>
      <t>Ⅳ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노</t>
    </r>
    <r>
      <rPr>
        <b/>
        <sz val="22"/>
        <rFont val="Arial"/>
        <family val="2"/>
      </rPr>
      <t xml:space="preserve">            </t>
    </r>
    <r>
      <rPr>
        <b/>
        <sz val="22"/>
        <rFont val="돋움"/>
        <family val="3"/>
      </rPr>
      <t>동</t>
    </r>
    <r>
      <rPr>
        <b/>
        <sz val="22"/>
        <rFont val="Arial"/>
        <family val="2"/>
      </rPr>
      <t xml:space="preserve">       LABOR</t>
    </r>
  </si>
  <si>
    <t>Source : Local  Economy Div.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</si>
  <si>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</si>
  <si>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r>
      <t>자료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경제정책과</t>
    </r>
    <r>
      <rPr>
        <sz val="11"/>
        <rFont val="Arial"/>
        <family val="2"/>
      </rPr>
      <t>,</t>
    </r>
    <r>
      <rPr>
        <sz val="11"/>
        <rFont val="돋움"/>
        <family val="3"/>
      </rPr>
      <t>인력개발원</t>
    </r>
  </si>
  <si>
    <t>Source : Jeju Special Self-Governing Province Economic Policy Div</t>
  </si>
  <si>
    <t>산업연맹별</t>
  </si>
  <si>
    <r>
      <t>※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</si>
</sst>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;"/>
    <numFmt numFmtId="177" formatCode="0.0"/>
    <numFmt numFmtId="178" formatCode="m&quot;/&quot;d"/>
    <numFmt numFmtId="179" formatCode="#,##0;;\-;"/>
    <numFmt numFmtId="180" formatCode="#,##0.0;[Red]#,##0.0"/>
    <numFmt numFmtId="181" formatCode="#,##0;[Red]#,##0"/>
    <numFmt numFmtId="182" formatCode="#,##0_);[Red]\(#,##0\)"/>
    <numFmt numFmtId="183" formatCode="\-"/>
    <numFmt numFmtId="184" formatCode="#,##0_ "/>
    <numFmt numFmtId="185" formatCode="0_ "/>
    <numFmt numFmtId="186" formatCode="#,##0.0;&quot;△&quot;#,##0.0;\-;"/>
  </numFmts>
  <fonts count="29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b/>
      <sz val="10"/>
      <color indexed="10"/>
      <name val="Arial"/>
      <family val="2"/>
    </font>
    <font>
      <b/>
      <sz val="10"/>
      <name val="돋움"/>
      <family val="3"/>
    </font>
    <font>
      <b/>
      <sz val="10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sz val="11"/>
      <name val="굴림"/>
      <family val="3"/>
    </font>
    <font>
      <sz val="10"/>
      <color indexed="8"/>
      <name val="Arial"/>
      <family val="2"/>
    </font>
    <font>
      <sz val="10"/>
      <name val="돋움"/>
      <family val="3"/>
    </font>
    <font>
      <sz val="22"/>
      <name val="Arial"/>
      <family val="2"/>
    </font>
    <font>
      <b/>
      <sz val="18"/>
      <name val="돋움"/>
      <family val="3"/>
    </font>
    <font>
      <sz val="18"/>
      <name val="Arial"/>
      <family val="2"/>
    </font>
    <font>
      <b/>
      <sz val="10"/>
      <color indexed="8"/>
      <name val="Arial"/>
      <family val="2"/>
    </font>
    <font>
      <sz val="9"/>
      <name val="굴림"/>
      <family val="3"/>
    </font>
    <font>
      <sz val="9"/>
      <name val="돋움"/>
      <family val="3"/>
    </font>
    <font>
      <sz val="10"/>
      <color indexed="63"/>
      <name val="Arial"/>
      <family val="2"/>
    </font>
    <font>
      <b/>
      <sz val="22"/>
      <name val="돋움"/>
      <family val="3"/>
    </font>
    <font>
      <b/>
      <sz val="22"/>
      <name val="Arial"/>
      <family val="2"/>
    </font>
    <font>
      <sz val="10"/>
      <color indexed="10"/>
      <name val="Arial"/>
      <family val="2"/>
    </font>
    <font>
      <b/>
      <sz val="11"/>
      <name val="돋움"/>
      <family val="3"/>
    </font>
    <font>
      <b/>
      <sz val="11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7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 quotePrefix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shrinkToFit="1"/>
    </xf>
    <xf numFmtId="0" fontId="14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 quotePrefix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justify" vertical="center" shrinkToFit="1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right" vertical="center"/>
    </xf>
    <xf numFmtId="0" fontId="0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 quotePrefix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 quotePrefix="1">
      <alignment horizontal="center" vertical="center" wrapText="1" shrinkToFit="1"/>
    </xf>
    <xf numFmtId="0" fontId="5" fillId="0" borderId="9" xfId="0" applyFont="1" applyFill="1" applyBorder="1" applyAlignment="1" quotePrefix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 quotePrefix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 quotePrefix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 quotePrefix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 quotePrefix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 quotePrefix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 quotePrefix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180" fontId="0" fillId="0" borderId="0" xfId="0" applyNumberFormat="1" applyFont="1" applyFill="1" applyBorder="1" applyAlignment="1">
      <alignment horizontal="center" vertical="center" wrapText="1" shrinkToFit="1"/>
    </xf>
    <xf numFmtId="1" fontId="0" fillId="0" borderId="0" xfId="0" applyNumberFormat="1" applyFont="1" applyFill="1" applyBorder="1" applyAlignment="1">
      <alignment horizontal="center" vertical="center" wrapText="1" shrinkToFit="1"/>
    </xf>
    <xf numFmtId="179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5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 shrinkToFit="1"/>
    </xf>
    <xf numFmtId="180" fontId="20" fillId="0" borderId="0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right"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right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justify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 horizontal="left" vertical="center"/>
    </xf>
    <xf numFmtId="41" fontId="0" fillId="0" borderId="0" xfId="17" applyFont="1" applyFill="1" applyBorder="1" applyAlignment="1">
      <alignment horizontal="right" vertical="center" shrinkToFit="1"/>
    </xf>
    <xf numFmtId="41" fontId="12" fillId="0" borderId="0" xfId="17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shrinkToFit="1"/>
    </xf>
    <xf numFmtId="184" fontId="12" fillId="0" borderId="0" xfId="17" applyNumberFormat="1" applyFont="1" applyFill="1" applyBorder="1" applyAlignment="1">
      <alignment horizontal="center" vertical="center"/>
    </xf>
    <xf numFmtId="184" fontId="12" fillId="0" borderId="0" xfId="17" applyNumberFormat="1" applyFont="1" applyFill="1" applyBorder="1" applyAlignment="1">
      <alignment horizontal="center" vertical="center" wrapText="1"/>
    </xf>
    <xf numFmtId="184" fontId="17" fillId="0" borderId="0" xfId="17" applyNumberFormat="1" applyFont="1" applyFill="1" applyBorder="1" applyAlignment="1">
      <alignment horizontal="center" vertical="center"/>
    </xf>
    <xf numFmtId="184" fontId="0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0" fillId="0" borderId="0" xfId="1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6" fillId="0" borderId="13" xfId="0" applyFont="1" applyFill="1" applyBorder="1" applyAlignment="1" quotePrefix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 shrinkToFit="1"/>
    </xf>
    <xf numFmtId="41" fontId="0" fillId="0" borderId="0" xfId="17" applyFont="1" applyFill="1" applyBorder="1" applyAlignment="1">
      <alignment horizontal="center" vertical="center"/>
    </xf>
    <xf numFmtId="41" fontId="0" fillId="0" borderId="0" xfId="17" applyNumberFormat="1" applyFont="1" applyBorder="1" applyAlignment="1">
      <alignment horizontal="right" vertical="center"/>
    </xf>
    <xf numFmtId="41" fontId="0" fillId="0" borderId="0" xfId="17" applyNumberFormat="1" applyFont="1" applyBorder="1" applyAlignment="1">
      <alignment horizontal="right" vertical="center"/>
    </xf>
    <xf numFmtId="41" fontId="12" fillId="0" borderId="0" xfId="17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79" fontId="12" fillId="0" borderId="0" xfId="0" applyNumberFormat="1" applyFont="1" applyFill="1" applyAlignment="1">
      <alignment horizontal="center" vertical="center" shrinkToFit="1"/>
    </xf>
    <xf numFmtId="179" fontId="12" fillId="0" borderId="1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179" fontId="12" fillId="0" borderId="5" xfId="0" applyNumberFormat="1" applyFont="1" applyFill="1" applyBorder="1" applyAlignment="1">
      <alignment horizontal="center" vertical="center" shrinkToFit="1"/>
    </xf>
    <xf numFmtId="17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 shrinkToFit="1"/>
    </xf>
    <xf numFmtId="178" fontId="0" fillId="2" borderId="5" xfId="0" applyNumberFormat="1" applyFont="1" applyFill="1" applyBorder="1" applyAlignment="1">
      <alignment horizontal="center" vertical="center" shrinkToFit="1"/>
    </xf>
    <xf numFmtId="178" fontId="0" fillId="2" borderId="13" xfId="0" applyNumberFormat="1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 quotePrefix="1">
      <alignment horizontal="center" vertical="center" shrinkToFit="1"/>
    </xf>
    <xf numFmtId="179" fontId="6" fillId="2" borderId="0" xfId="0" applyNumberFormat="1" applyFont="1" applyFill="1" applyAlignment="1">
      <alignment horizontal="center" vertical="center" shrinkToFit="1"/>
    </xf>
    <xf numFmtId="179" fontId="6" fillId="2" borderId="10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center" vertical="center" shrinkToFit="1"/>
    </xf>
    <xf numFmtId="179" fontId="6" fillId="2" borderId="13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1" fontId="6" fillId="2" borderId="5" xfId="0" applyNumberFormat="1" applyFont="1" applyFill="1" applyBorder="1" applyAlignment="1">
      <alignment horizontal="center" vertical="center" wrapText="1" shrinkToFit="1"/>
    </xf>
    <xf numFmtId="180" fontId="6" fillId="2" borderId="0" xfId="0" applyNumberFormat="1" applyFont="1" applyFill="1" applyBorder="1" applyAlignment="1">
      <alignment horizontal="center" vertical="center" wrapText="1" shrinkToFit="1"/>
    </xf>
    <xf numFmtId="1" fontId="6" fillId="2" borderId="0" xfId="0" applyNumberFormat="1" applyFont="1" applyFill="1" applyBorder="1" applyAlignment="1">
      <alignment horizontal="center" vertical="center" wrapText="1" shrinkToFit="1"/>
    </xf>
    <xf numFmtId="180" fontId="0" fillId="2" borderId="0" xfId="0" applyNumberFormat="1" applyFont="1" applyFill="1" applyBorder="1" applyAlignment="1">
      <alignment horizontal="center" vertical="center" wrapText="1" shrinkToFit="1"/>
    </xf>
    <xf numFmtId="1" fontId="6" fillId="2" borderId="10" xfId="0" applyNumberFormat="1" applyFont="1" applyFill="1" applyBorder="1" applyAlignment="1">
      <alignment horizontal="center" vertical="center" wrapText="1" shrinkToFit="1"/>
    </xf>
    <xf numFmtId="178" fontId="0" fillId="2" borderId="0" xfId="0" applyNumberFormat="1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178" fontId="0" fillId="2" borderId="13" xfId="0" applyNumberFormat="1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180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178" fontId="0" fillId="2" borderId="1" xfId="0" applyNumberFormat="1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right"/>
    </xf>
    <xf numFmtId="181" fontId="6" fillId="2" borderId="0" xfId="0" applyNumberFormat="1" applyFont="1" applyFill="1" applyBorder="1" applyAlignment="1">
      <alignment horizontal="center"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1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 vertical="center"/>
    </xf>
    <xf numFmtId="178" fontId="0" fillId="2" borderId="13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178" fontId="12" fillId="2" borderId="1" xfId="0" applyNumberFormat="1" applyFont="1" applyFill="1" applyBorder="1" applyAlignment="1">
      <alignment horizontal="center" vertical="center"/>
    </xf>
    <xf numFmtId="178" fontId="12" fillId="2" borderId="10" xfId="0" applyNumberFormat="1" applyFont="1" applyFill="1" applyBorder="1" applyAlignment="1">
      <alignment horizontal="center" vertical="center"/>
    </xf>
    <xf numFmtId="178" fontId="12" fillId="2" borderId="13" xfId="0" applyNumberFormat="1" applyFont="1" applyFill="1" applyBorder="1" applyAlignment="1">
      <alignment horizontal="center" vertical="center"/>
    </xf>
    <xf numFmtId="178" fontId="12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 shrinkToFit="1"/>
    </xf>
    <xf numFmtId="0" fontId="0" fillId="2" borderId="0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center" vertical="center" shrinkToFit="1"/>
    </xf>
    <xf numFmtId="41" fontId="0" fillId="0" borderId="5" xfId="17" applyFont="1" applyFill="1" applyBorder="1" applyAlignment="1">
      <alignment horizontal="center" vertical="center" shrinkToFit="1"/>
    </xf>
    <xf numFmtId="41" fontId="12" fillId="0" borderId="5" xfId="17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center" vertical="center" shrinkToFit="1"/>
    </xf>
    <xf numFmtId="41" fontId="0" fillId="0" borderId="0" xfId="17" applyFont="1" applyFill="1" applyBorder="1" applyAlignment="1">
      <alignment horizontal="center" vertical="center" shrinkToFit="1"/>
    </xf>
    <xf numFmtId="41" fontId="12" fillId="0" borderId="0" xfId="17" applyFont="1" applyFill="1" applyBorder="1" applyAlignment="1">
      <alignment horizontal="center" vertical="center" shrinkToFit="1"/>
    </xf>
    <xf numFmtId="184" fontId="0" fillId="0" borderId="0" xfId="17" applyNumberFormat="1" applyFont="1" applyBorder="1" applyAlignment="1">
      <alignment horizontal="right" vertical="center" wrapText="1"/>
    </xf>
    <xf numFmtId="184" fontId="0" fillId="0" borderId="0" xfId="17" applyNumberFormat="1" applyFont="1" applyBorder="1" applyAlignment="1">
      <alignment horizontal="right" vertical="center"/>
    </xf>
    <xf numFmtId="185" fontId="0" fillId="0" borderId="10" xfId="17" applyNumberFormat="1" applyFont="1" applyBorder="1" applyAlignment="1">
      <alignment horizontal="right" vertical="center"/>
    </xf>
    <xf numFmtId="184" fontId="12" fillId="0" borderId="0" xfId="17" applyNumberFormat="1" applyFont="1" applyBorder="1" applyAlignment="1">
      <alignment horizontal="right" vertical="center" wrapText="1"/>
    </xf>
    <xf numFmtId="184" fontId="0" fillId="0" borderId="0" xfId="17" applyNumberFormat="1" applyFont="1" applyBorder="1" applyAlignment="1">
      <alignment horizontal="right" vertical="center"/>
    </xf>
    <xf numFmtId="185" fontId="12" fillId="0" borderId="10" xfId="17" applyNumberFormat="1" applyFont="1" applyBorder="1" applyAlignment="1">
      <alignment horizontal="right" vertical="center"/>
    </xf>
    <xf numFmtId="184" fontId="17" fillId="0" borderId="0" xfId="17" applyNumberFormat="1" applyFont="1" applyFill="1" applyBorder="1" applyAlignment="1">
      <alignment horizontal="right" vertical="center"/>
    </xf>
    <xf numFmtId="184" fontId="12" fillId="0" borderId="0" xfId="17" applyNumberFormat="1" applyFont="1" applyFill="1" applyBorder="1" applyAlignment="1">
      <alignment horizontal="right" vertical="center"/>
    </xf>
    <xf numFmtId="185" fontId="12" fillId="0" borderId="10" xfId="17" applyNumberFormat="1" applyFont="1" applyFill="1" applyBorder="1" applyAlignment="1">
      <alignment horizontal="right" vertical="center"/>
    </xf>
    <xf numFmtId="179" fontId="6" fillId="2" borderId="16" xfId="0" applyNumberFormat="1" applyFont="1" applyFill="1" applyBorder="1" applyAlignment="1">
      <alignment horizontal="center" vertical="center"/>
    </xf>
    <xf numFmtId="179" fontId="6" fillId="2" borderId="16" xfId="0" applyNumberFormat="1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right" vertical="center"/>
    </xf>
    <xf numFmtId="179" fontId="6" fillId="2" borderId="13" xfId="0" applyNumberFormat="1" applyFont="1" applyFill="1" applyBorder="1" applyAlignment="1">
      <alignment horizontal="right" vertical="center"/>
    </xf>
    <xf numFmtId="41" fontId="0" fillId="0" borderId="0" xfId="17" applyNumberFormat="1" applyFont="1" applyBorder="1" applyAlignment="1">
      <alignment horizontal="right" vertical="center" wrapText="1"/>
    </xf>
    <xf numFmtId="41" fontId="12" fillId="0" borderId="0" xfId="17" applyNumberFormat="1" applyFont="1" applyBorder="1" applyAlignment="1">
      <alignment horizontal="right" vertical="center" wrapText="1"/>
    </xf>
    <xf numFmtId="41" fontId="12" fillId="0" borderId="0" xfId="17" applyNumberFormat="1" applyFont="1" applyFill="1" applyBorder="1" applyAlignment="1">
      <alignment horizontal="right" vertical="center" wrapText="1"/>
    </xf>
    <xf numFmtId="179" fontId="6" fillId="2" borderId="16" xfId="0" applyNumberFormat="1" applyFont="1" applyFill="1" applyBorder="1" applyAlignment="1">
      <alignment horizontal="right" vertical="center"/>
    </xf>
    <xf numFmtId="179" fontId="17" fillId="0" borderId="0" xfId="0" applyNumberFormat="1" applyFont="1" applyFill="1" applyBorder="1" applyAlignment="1">
      <alignment horizontal="center" vertical="center" shrinkToFit="1"/>
    </xf>
    <xf numFmtId="179" fontId="6" fillId="2" borderId="15" xfId="0" applyNumberFormat="1" applyFont="1" applyFill="1" applyBorder="1" applyAlignment="1">
      <alignment horizontal="center" vertical="center" shrinkToFit="1"/>
    </xf>
    <xf numFmtId="179" fontId="17" fillId="0" borderId="5" xfId="0" applyNumberFormat="1" applyFont="1" applyFill="1" applyBorder="1" applyAlignment="1">
      <alignment horizontal="center" vertical="center" shrinkToFit="1"/>
    </xf>
    <xf numFmtId="41" fontId="23" fillId="0" borderId="16" xfId="17" applyFont="1" applyFill="1" applyBorder="1" applyAlignment="1">
      <alignment horizontal="right"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shrinkToFit="1"/>
    </xf>
    <xf numFmtId="179" fontId="12" fillId="2" borderId="0" xfId="0" applyNumberFormat="1" applyFont="1" applyFill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79" fontId="23" fillId="2" borderId="16" xfId="0" applyNumberFormat="1" applyFont="1" applyFill="1" applyBorder="1" applyAlignment="1">
      <alignment horizontal="center" vertical="center" shrinkToFit="1"/>
    </xf>
    <xf numFmtId="179" fontId="23" fillId="2" borderId="14" xfId="0" applyNumberFormat="1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 shrinkToFit="1"/>
    </xf>
    <xf numFmtId="177" fontId="0" fillId="2" borderId="0" xfId="0" applyNumberFormat="1" applyFont="1" applyFill="1" applyAlignment="1">
      <alignment horizontal="center" vertical="center" shrinkToFit="1"/>
    </xf>
    <xf numFmtId="176" fontId="0" fillId="2" borderId="2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86" fontId="6" fillId="2" borderId="0" xfId="0" applyNumberFormat="1" applyFont="1" applyFill="1" applyAlignment="1">
      <alignment horizontal="center" vertical="center" shrinkToFit="1"/>
    </xf>
    <xf numFmtId="0" fontId="5" fillId="2" borderId="6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shrinkToFi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right" shrinkToFit="1"/>
    </xf>
    <xf numFmtId="0" fontId="0" fillId="2" borderId="6" xfId="0" applyFont="1" applyFill="1" applyBorder="1" applyAlignment="1">
      <alignment horizontal="right" shrinkToFit="1"/>
    </xf>
    <xf numFmtId="0" fontId="0" fillId="2" borderId="6" xfId="0" applyFont="1" applyFill="1" applyBorder="1" applyAlignment="1">
      <alignment horizontal="right"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>
      <alignment vertical="center"/>
    </xf>
    <xf numFmtId="181" fontId="0" fillId="2" borderId="5" xfId="0" applyNumberFormat="1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180" fontId="0" fillId="2" borderId="10" xfId="0" applyNumberFormat="1" applyFont="1" applyFill="1" applyBorder="1" applyAlignment="1">
      <alignment horizontal="center" vertical="center"/>
    </xf>
    <xf numFmtId="181" fontId="0" fillId="2" borderId="2" xfId="0" applyNumberFormat="1" applyFont="1" applyFill="1" applyBorder="1" applyAlignment="1">
      <alignment horizontal="center" vertical="center"/>
    </xf>
    <xf numFmtId="181" fontId="0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180" fontId="0" fillId="2" borderId="13" xfId="0" applyNumberFormat="1" applyFont="1" applyFill="1" applyBorder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vertical="center"/>
    </xf>
    <xf numFmtId="176" fontId="0" fillId="2" borderId="5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 quotePrefix="1">
      <alignment horizontal="center" vertical="center" wrapText="1" shrinkToFit="1"/>
    </xf>
    <xf numFmtId="0" fontId="0" fillId="0" borderId="12" xfId="0" applyFont="1" applyFill="1" applyBorder="1" applyAlignment="1" quotePrefix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176" fontId="0" fillId="2" borderId="13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 quotePrefix="1">
      <alignment horizontal="center" vertical="center" wrapText="1" shrinkToFit="1"/>
    </xf>
    <xf numFmtId="0" fontId="0" fillId="0" borderId="12" xfId="0" applyFont="1" applyFill="1" applyBorder="1" applyAlignment="1" quotePrefix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wrapText="1" shrinkToFit="1"/>
    </xf>
    <xf numFmtId="41" fontId="12" fillId="0" borderId="16" xfId="17" applyFont="1" applyFill="1" applyBorder="1" applyAlignment="1">
      <alignment horizontal="right" vertical="center" shrinkToFit="1"/>
    </xf>
    <xf numFmtId="41" fontId="23" fillId="0" borderId="14" xfId="17" applyFont="1" applyFill="1" applyBorder="1" applyAlignment="1">
      <alignment horizontal="right" vertical="center" shrinkToFit="1"/>
    </xf>
    <xf numFmtId="184" fontId="0" fillId="0" borderId="5" xfId="17" applyNumberFormat="1" applyFont="1" applyBorder="1" applyAlignment="1">
      <alignment horizontal="right" vertical="center"/>
    </xf>
    <xf numFmtId="184" fontId="0" fillId="0" borderId="5" xfId="17" applyNumberFormat="1" applyFont="1" applyFill="1" applyBorder="1" applyAlignment="1">
      <alignment horizontal="right" vertical="center"/>
    </xf>
    <xf numFmtId="184" fontId="0" fillId="0" borderId="0" xfId="17" applyNumberFormat="1" applyFont="1" applyFill="1" applyBorder="1" applyAlignment="1">
      <alignment horizontal="right" vertical="center"/>
    </xf>
    <xf numFmtId="179" fontId="6" fillId="2" borderId="2" xfId="0" applyNumberFormat="1" applyFont="1" applyFill="1" applyBorder="1" applyAlignment="1">
      <alignment horizontal="right" vertical="center"/>
    </xf>
    <xf numFmtId="184" fontId="23" fillId="0" borderId="1" xfId="17" applyNumberFormat="1" applyFont="1" applyBorder="1" applyAlignment="1">
      <alignment horizontal="right" vertical="center"/>
    </xf>
    <xf numFmtId="184" fontId="0" fillId="0" borderId="0" xfId="17" applyNumberFormat="1" applyFont="1" applyBorder="1" applyAlignment="1">
      <alignment horizontal="right" vertical="center" wrapText="1"/>
    </xf>
    <xf numFmtId="41" fontId="0" fillId="0" borderId="0" xfId="17" applyNumberFormat="1" applyFont="1" applyBorder="1" applyAlignment="1">
      <alignment horizontal="right" vertical="center" wrapText="1"/>
    </xf>
    <xf numFmtId="184" fontId="12" fillId="0" borderId="0" xfId="17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/>
    </xf>
    <xf numFmtId="179" fontId="6" fillId="2" borderId="15" xfId="0" applyNumberFormat="1" applyFont="1" applyFill="1" applyBorder="1" applyAlignment="1">
      <alignment horizontal="right" vertical="center"/>
    </xf>
    <xf numFmtId="179" fontId="12" fillId="0" borderId="14" xfId="0" applyNumberFormat="1" applyFont="1" applyFill="1" applyBorder="1" applyAlignment="1">
      <alignment horizontal="right" vertical="center"/>
    </xf>
    <xf numFmtId="184" fontId="0" fillId="0" borderId="10" xfId="17" applyNumberFormat="1" applyFont="1" applyFill="1" applyBorder="1" applyAlignment="1">
      <alignment horizontal="center" vertical="center"/>
    </xf>
    <xf numFmtId="41" fontId="0" fillId="0" borderId="10" xfId="17" applyFont="1" applyFill="1" applyBorder="1" applyAlignment="1">
      <alignment horizontal="center" vertical="center"/>
    </xf>
    <xf numFmtId="184" fontId="12" fillId="0" borderId="10" xfId="17" applyNumberFormat="1" applyFont="1" applyFill="1" applyBorder="1" applyAlignment="1">
      <alignment horizontal="center" vertical="center"/>
    </xf>
    <xf numFmtId="179" fontId="6" fillId="2" borderId="14" xfId="0" applyNumberFormat="1" applyFont="1" applyFill="1" applyBorder="1" applyAlignment="1">
      <alignment horizontal="center" vertical="center"/>
    </xf>
    <xf numFmtId="184" fontId="17" fillId="0" borderId="16" xfId="17" applyNumberFormat="1" applyFont="1" applyFill="1" applyBorder="1" applyAlignment="1">
      <alignment horizontal="center" vertical="center"/>
    </xf>
    <xf numFmtId="0" fontId="4" fillId="2" borderId="0" xfId="0" applyFont="1" applyFill="1" applyAlignment="1" quotePrefix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shrinkToFit="1"/>
    </xf>
    <xf numFmtId="0" fontId="5" fillId="0" borderId="8" xfId="0" applyFont="1" applyFill="1" applyBorder="1" applyAlignment="1" quotePrefix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 quotePrefix="1">
      <alignment horizontal="left" wrapText="1" shrinkToFit="1"/>
    </xf>
    <xf numFmtId="0" fontId="0" fillId="2" borderId="0" xfId="0" applyFont="1" applyFill="1" applyBorder="1" applyAlignment="1">
      <alignment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 quotePrefix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2" fillId="0" borderId="0" xfId="0" applyFont="1" applyFill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5" fillId="2" borderId="17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 quotePrefix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18" xfId="0" applyFont="1" applyFill="1" applyBorder="1" applyAlignment="1" quotePrefix="1">
      <alignment horizontal="center" vertical="center" wrapText="1"/>
    </xf>
    <xf numFmtId="0" fontId="0" fillId="2" borderId="13" xfId="0" applyFont="1" applyFill="1" applyBorder="1" applyAlignment="1" quotePrefix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2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6" fillId="2" borderId="0" xfId="0" applyFont="1" applyFill="1" applyAlignment="1">
      <alignment horizontal="center" vertical="center" shrinkToFit="1"/>
    </xf>
    <xf numFmtId="0" fontId="24" fillId="2" borderId="19" xfId="0" applyFont="1" applyFill="1" applyBorder="1" applyAlignment="1">
      <alignment horizontal="center" vertical="center" shrinkToFit="1"/>
    </xf>
    <xf numFmtId="179" fontId="4" fillId="2" borderId="20" xfId="0" applyNumberFormat="1" applyFont="1" applyFill="1" applyBorder="1" applyAlignment="1">
      <alignment horizontal="center" vertical="center" shrinkToFit="1"/>
    </xf>
    <xf numFmtId="179" fontId="4" fillId="2" borderId="21" xfId="0" applyNumberFormat="1" applyFont="1" applyFill="1" applyBorder="1" applyAlignment="1">
      <alignment horizontal="center" vertical="center" shrinkToFit="1"/>
    </xf>
    <xf numFmtId="0" fontId="25" fillId="2" borderId="20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F7" sqref="F7"/>
    </sheetView>
  </sheetViews>
  <sheetFormatPr defaultColWidth="9.140625" defaultRowHeight="12.75"/>
  <cols>
    <col min="1" max="1" width="9.8515625" style="56" customWidth="1"/>
    <col min="2" max="2" width="10.00390625" style="56" customWidth="1"/>
    <col min="3" max="3" width="8.421875" style="56" customWidth="1"/>
    <col min="4" max="4" width="11.8515625" style="56" customWidth="1"/>
    <col min="5" max="5" width="12.421875" style="56" customWidth="1"/>
    <col min="6" max="6" width="10.7109375" style="56" customWidth="1"/>
    <col min="7" max="8" width="14.28125" style="56" customWidth="1"/>
    <col min="9" max="9" width="15.8515625" style="56" customWidth="1"/>
    <col min="10" max="10" width="11.8515625" style="56" customWidth="1"/>
    <col min="11" max="11" width="10.7109375" style="56" customWidth="1"/>
    <col min="12" max="12" width="9.8515625" style="56" customWidth="1"/>
    <col min="13" max="16384" width="9.140625" style="56" customWidth="1"/>
  </cols>
  <sheetData>
    <row r="1" spans="1:12" s="179" customFormat="1" ht="27.75" customHeight="1">
      <c r="A1" s="377" t="s">
        <v>327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s="27" customFormat="1" ht="27" customHeight="1">
      <c r="A2" s="379" t="s">
        <v>321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s="28" customFormat="1" ht="18" customHeight="1">
      <c r="A3" s="28" t="s">
        <v>129</v>
      </c>
      <c r="L3" s="29" t="s">
        <v>130</v>
      </c>
    </row>
    <row r="4" spans="1:13" s="35" customFormat="1" ht="32.25" customHeight="1">
      <c r="A4" s="354" t="s">
        <v>208</v>
      </c>
      <c r="B4" s="344" t="s">
        <v>242</v>
      </c>
      <c r="C4" s="345"/>
      <c r="D4" s="345"/>
      <c r="E4" s="345"/>
      <c r="F4" s="345"/>
      <c r="G4" s="345"/>
      <c r="H4" s="345"/>
      <c r="I4" s="346"/>
      <c r="J4" s="31" t="s">
        <v>131</v>
      </c>
      <c r="K4" s="32" t="s">
        <v>132</v>
      </c>
      <c r="L4" s="357" t="s">
        <v>209</v>
      </c>
      <c r="M4" s="34"/>
    </row>
    <row r="5" spans="1:13" s="35" customFormat="1" ht="30" customHeight="1">
      <c r="A5" s="355"/>
      <c r="B5" s="37"/>
      <c r="C5" s="380" t="s">
        <v>133</v>
      </c>
      <c r="D5" s="381"/>
      <c r="E5" s="350"/>
      <c r="F5" s="351" t="s">
        <v>326</v>
      </c>
      <c r="G5" s="352"/>
      <c r="H5" s="352"/>
      <c r="I5" s="353"/>
      <c r="J5" s="39" t="s">
        <v>134</v>
      </c>
      <c r="K5" s="40" t="s">
        <v>135</v>
      </c>
      <c r="L5" s="342"/>
      <c r="M5" s="34"/>
    </row>
    <row r="6" spans="1:13" s="35" customFormat="1" ht="21.75" customHeight="1">
      <c r="A6" s="355"/>
      <c r="B6" s="37"/>
      <c r="C6" s="41"/>
      <c r="D6" s="31" t="s">
        <v>136</v>
      </c>
      <c r="E6" s="42" t="s">
        <v>137</v>
      </c>
      <c r="F6" s="197"/>
      <c r="G6" s="31" t="s">
        <v>138</v>
      </c>
      <c r="H6" s="31" t="s">
        <v>139</v>
      </c>
      <c r="I6" s="31" t="s">
        <v>140</v>
      </c>
      <c r="J6" s="37" t="s">
        <v>141</v>
      </c>
      <c r="K6" s="43"/>
      <c r="L6" s="342"/>
      <c r="M6" s="34"/>
    </row>
    <row r="7" spans="1:13" s="35" customFormat="1" ht="21.75" customHeight="1">
      <c r="A7" s="355"/>
      <c r="B7" s="37"/>
      <c r="C7" s="37"/>
      <c r="D7" s="43"/>
      <c r="E7" s="44"/>
      <c r="F7" s="43"/>
      <c r="G7" s="43" t="s">
        <v>142</v>
      </c>
      <c r="H7" s="43" t="s">
        <v>143</v>
      </c>
      <c r="I7" s="37"/>
      <c r="J7" s="37" t="s">
        <v>144</v>
      </c>
      <c r="K7" s="45" t="s">
        <v>145</v>
      </c>
      <c r="L7" s="342"/>
      <c r="M7" s="34"/>
    </row>
    <row r="8" spans="1:13" s="35" customFormat="1" ht="21.75" customHeight="1">
      <c r="A8" s="356"/>
      <c r="B8" s="47"/>
      <c r="C8" s="47"/>
      <c r="D8" s="48" t="s">
        <v>146</v>
      </c>
      <c r="E8" s="46" t="s">
        <v>147</v>
      </c>
      <c r="F8" s="48"/>
      <c r="G8" s="48" t="s">
        <v>148</v>
      </c>
      <c r="H8" s="49" t="s">
        <v>149</v>
      </c>
      <c r="I8" s="47" t="s">
        <v>150</v>
      </c>
      <c r="J8" s="47" t="s">
        <v>151</v>
      </c>
      <c r="K8" s="50" t="s">
        <v>151</v>
      </c>
      <c r="L8" s="343"/>
      <c r="M8" s="34"/>
    </row>
    <row r="9" spans="1:12" s="35" customFormat="1" ht="20.25" customHeight="1">
      <c r="A9" s="40" t="s">
        <v>2</v>
      </c>
      <c r="B9" s="51">
        <v>405.5</v>
      </c>
      <c r="C9" s="51">
        <v>286</v>
      </c>
      <c r="D9" s="51">
        <v>281</v>
      </c>
      <c r="E9" s="51">
        <v>5</v>
      </c>
      <c r="F9" s="51">
        <v>119.75</v>
      </c>
      <c r="G9" s="51">
        <v>41</v>
      </c>
      <c r="H9" s="51">
        <v>36</v>
      </c>
      <c r="I9" s="52">
        <v>43</v>
      </c>
      <c r="J9" s="53">
        <v>70.5</v>
      </c>
      <c r="K9" s="53">
        <v>1.9</v>
      </c>
      <c r="L9" s="37" t="s">
        <v>2</v>
      </c>
    </row>
    <row r="10" spans="1:12" s="35" customFormat="1" ht="20.25" customHeight="1">
      <c r="A10" s="40" t="s">
        <v>3</v>
      </c>
      <c r="B10" s="51">
        <v>408.75</v>
      </c>
      <c r="C10" s="51">
        <v>284.75</v>
      </c>
      <c r="D10" s="51">
        <v>278</v>
      </c>
      <c r="E10" s="51">
        <v>6.75</v>
      </c>
      <c r="F10" s="51">
        <v>124.25</v>
      </c>
      <c r="G10" s="51">
        <v>42.75</v>
      </c>
      <c r="H10" s="51">
        <v>36.75</v>
      </c>
      <c r="I10" s="52">
        <v>44</v>
      </c>
      <c r="J10" s="53">
        <v>69.7</v>
      </c>
      <c r="K10" s="53">
        <v>2.5</v>
      </c>
      <c r="L10" s="37" t="s">
        <v>3</v>
      </c>
    </row>
    <row r="11" spans="1:12" s="35" customFormat="1" ht="20.25" customHeight="1">
      <c r="A11" s="40" t="s">
        <v>152</v>
      </c>
      <c r="B11" s="51">
        <v>415</v>
      </c>
      <c r="C11" s="51">
        <v>291</v>
      </c>
      <c r="D11" s="51">
        <v>283.75</v>
      </c>
      <c r="E11" s="51">
        <v>7.25</v>
      </c>
      <c r="F11" s="51">
        <v>124.5</v>
      </c>
      <c r="G11" s="52">
        <v>43</v>
      </c>
      <c r="H11" s="51">
        <v>37</v>
      </c>
      <c r="I11" s="52">
        <v>44.5</v>
      </c>
      <c r="J11" s="53">
        <v>70</v>
      </c>
      <c r="K11" s="53">
        <v>2.491408934707904</v>
      </c>
      <c r="L11" s="37" t="s">
        <v>152</v>
      </c>
    </row>
    <row r="12" spans="1:12" s="35" customFormat="1" ht="20.25" customHeight="1">
      <c r="A12" s="40" t="s">
        <v>275</v>
      </c>
      <c r="B12" s="51">
        <v>421</v>
      </c>
      <c r="C12" s="51">
        <v>295</v>
      </c>
      <c r="D12" s="51">
        <v>289</v>
      </c>
      <c r="E12" s="51">
        <v>6</v>
      </c>
      <c r="F12" s="51">
        <v>126</v>
      </c>
      <c r="G12" s="52">
        <v>44</v>
      </c>
      <c r="H12" s="51">
        <v>36</v>
      </c>
      <c r="I12" s="52">
        <v>46</v>
      </c>
      <c r="J12" s="53">
        <v>70</v>
      </c>
      <c r="K12" s="53">
        <v>2.1</v>
      </c>
      <c r="L12" s="37" t="s">
        <v>276</v>
      </c>
    </row>
    <row r="13" spans="1:12" s="35" customFormat="1" ht="20.25" customHeight="1">
      <c r="A13" s="40" t="s">
        <v>281</v>
      </c>
      <c r="B13" s="51">
        <v>426.25</v>
      </c>
      <c r="C13" s="51">
        <v>295</v>
      </c>
      <c r="D13" s="51">
        <v>288.5</v>
      </c>
      <c r="E13" s="51">
        <v>6.25</v>
      </c>
      <c r="F13" s="51">
        <v>131.25</v>
      </c>
      <c r="G13" s="52">
        <v>47.25</v>
      </c>
      <c r="H13" s="51">
        <v>40.5</v>
      </c>
      <c r="I13" s="52">
        <v>43.25</v>
      </c>
      <c r="J13" s="53">
        <v>69.20821114369502</v>
      </c>
      <c r="K13" s="53">
        <v>2.11864406779661</v>
      </c>
      <c r="L13" s="37" t="s">
        <v>281</v>
      </c>
    </row>
    <row r="14" spans="1:12" s="54" customFormat="1" ht="20.25" customHeight="1">
      <c r="A14" s="190" t="s">
        <v>282</v>
      </c>
      <c r="B14" s="191">
        <f>(B15+B16+B17+B18)/4</f>
        <v>429.25</v>
      </c>
      <c r="C14" s="191">
        <f aca="true" t="shared" si="0" ref="C14:K14">(C15+C16+C17+C18)/4</f>
        <v>295.75</v>
      </c>
      <c r="D14" s="191">
        <f t="shared" si="0"/>
        <v>290.25</v>
      </c>
      <c r="E14" s="191">
        <f t="shared" si="0"/>
        <v>5.5</v>
      </c>
      <c r="F14" s="191">
        <f t="shared" si="0"/>
        <v>134.25</v>
      </c>
      <c r="G14" s="191">
        <f t="shared" si="0"/>
        <v>53</v>
      </c>
      <c r="H14" s="191">
        <f t="shared" si="0"/>
        <v>42.25</v>
      </c>
      <c r="I14" s="191">
        <f>F14-G14-H14</f>
        <v>39</v>
      </c>
      <c r="J14" s="294">
        <v>68.8</v>
      </c>
      <c r="K14" s="294">
        <f t="shared" si="0"/>
        <v>1.85</v>
      </c>
      <c r="L14" s="192" t="s">
        <v>283</v>
      </c>
    </row>
    <row r="15" spans="1:12" s="35" customFormat="1" ht="20.25" customHeight="1">
      <c r="A15" s="193">
        <v>36529</v>
      </c>
      <c r="B15" s="289">
        <v>428</v>
      </c>
      <c r="C15" s="289">
        <v>292</v>
      </c>
      <c r="D15" s="289">
        <v>287</v>
      </c>
      <c r="E15" s="289">
        <v>6</v>
      </c>
      <c r="F15" s="290">
        <v>137</v>
      </c>
      <c r="G15" s="289">
        <v>53</v>
      </c>
      <c r="H15" s="289">
        <v>41</v>
      </c>
      <c r="I15" s="289">
        <f>F15-G15-H15</f>
        <v>43</v>
      </c>
      <c r="J15" s="291">
        <v>68.2</v>
      </c>
      <c r="K15" s="291">
        <v>2</v>
      </c>
      <c r="L15" s="194">
        <v>36529</v>
      </c>
    </row>
    <row r="16" spans="1:12" s="35" customFormat="1" ht="20.25" customHeight="1">
      <c r="A16" s="193">
        <v>36560</v>
      </c>
      <c r="B16" s="289">
        <v>429</v>
      </c>
      <c r="C16" s="289">
        <v>300</v>
      </c>
      <c r="D16" s="289">
        <v>293</v>
      </c>
      <c r="E16" s="289">
        <v>7</v>
      </c>
      <c r="F16" s="290">
        <v>130</v>
      </c>
      <c r="G16" s="289">
        <v>51</v>
      </c>
      <c r="H16" s="289">
        <v>41</v>
      </c>
      <c r="I16" s="289">
        <f>F16-G16-H16</f>
        <v>38</v>
      </c>
      <c r="J16" s="291">
        <v>69.8</v>
      </c>
      <c r="K16" s="291">
        <v>2.2</v>
      </c>
      <c r="L16" s="194">
        <v>36560</v>
      </c>
    </row>
    <row r="17" spans="1:12" s="35" customFormat="1" ht="20.25" customHeight="1">
      <c r="A17" s="193">
        <v>36589</v>
      </c>
      <c r="B17" s="289">
        <v>430</v>
      </c>
      <c r="C17" s="289">
        <v>294</v>
      </c>
      <c r="D17" s="289">
        <v>289</v>
      </c>
      <c r="E17" s="289">
        <v>5</v>
      </c>
      <c r="F17" s="290">
        <v>136</v>
      </c>
      <c r="G17" s="289">
        <v>56</v>
      </c>
      <c r="H17" s="289">
        <v>42</v>
      </c>
      <c r="I17" s="289">
        <f>F17-G17-H17</f>
        <v>38</v>
      </c>
      <c r="J17" s="291">
        <v>68.4</v>
      </c>
      <c r="K17" s="291">
        <v>1.7</v>
      </c>
      <c r="L17" s="194">
        <v>36589</v>
      </c>
    </row>
    <row r="18" spans="1:12" s="35" customFormat="1" ht="20.25" customHeight="1">
      <c r="A18" s="195">
        <v>36620</v>
      </c>
      <c r="B18" s="292">
        <v>430</v>
      </c>
      <c r="C18" s="293">
        <v>297</v>
      </c>
      <c r="D18" s="293">
        <v>292</v>
      </c>
      <c r="E18" s="293">
        <v>4</v>
      </c>
      <c r="F18" s="293">
        <v>134</v>
      </c>
      <c r="G18" s="293">
        <v>52</v>
      </c>
      <c r="H18" s="293">
        <v>45</v>
      </c>
      <c r="I18" s="289">
        <f>F18-G18-H18</f>
        <v>37</v>
      </c>
      <c r="J18" s="291">
        <v>68.9</v>
      </c>
      <c r="K18" s="291">
        <v>1.5</v>
      </c>
      <c r="L18" s="196">
        <v>36620</v>
      </c>
    </row>
    <row r="19" spans="1:12" s="298" customFormat="1" ht="15.75" customHeight="1">
      <c r="A19" s="295" t="s">
        <v>300</v>
      </c>
      <c r="B19" s="296"/>
      <c r="C19" s="297"/>
      <c r="D19" s="297"/>
      <c r="F19" s="299"/>
      <c r="G19" s="300"/>
      <c r="H19" s="300"/>
      <c r="I19" s="300"/>
      <c r="J19" s="300"/>
      <c r="K19" s="300"/>
      <c r="L19" s="301" t="s">
        <v>235</v>
      </c>
    </row>
    <row r="20" s="298" customFormat="1" ht="15.75" customHeight="1">
      <c r="A20" s="302" t="s">
        <v>301</v>
      </c>
    </row>
    <row r="21" s="1" customFormat="1" ht="14.25">
      <c r="A21" s="303" t="s">
        <v>302</v>
      </c>
    </row>
    <row r="22" s="35" customFormat="1" ht="16.5" customHeight="1">
      <c r="A22" s="35" t="s">
        <v>179</v>
      </c>
    </row>
    <row r="23" ht="14.25">
      <c r="G23" s="57"/>
    </row>
    <row r="24" ht="14.25">
      <c r="G24" s="57"/>
    </row>
    <row r="25" ht="14.25">
      <c r="G25" s="57"/>
    </row>
    <row r="26" ht="14.25">
      <c r="G26" s="57"/>
    </row>
  </sheetData>
  <mergeCells count="7">
    <mergeCell ref="A1:L1"/>
    <mergeCell ref="A2:L2"/>
    <mergeCell ref="C5:E5"/>
    <mergeCell ref="F5:I5"/>
    <mergeCell ref="A4:A8"/>
    <mergeCell ref="L4:L8"/>
    <mergeCell ref="B4:I4"/>
  </mergeCells>
  <printOptions/>
  <pageMargins left="0.43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7.28125" style="0" customWidth="1"/>
    <col min="2" max="2" width="7.421875" style="0" customWidth="1"/>
    <col min="3" max="4" width="8.28125" style="0" customWidth="1"/>
    <col min="5" max="5" width="7.140625" style="0" customWidth="1"/>
    <col min="6" max="6" width="7.421875" style="0" customWidth="1"/>
    <col min="7" max="7" width="6.7109375" style="0" customWidth="1"/>
    <col min="8" max="8" width="7.140625" style="0" customWidth="1"/>
    <col min="9" max="9" width="7.57421875" style="0" customWidth="1"/>
    <col min="10" max="10" width="6.28125" style="0" customWidth="1"/>
    <col min="11" max="11" width="7.57421875" style="0" customWidth="1"/>
    <col min="12" max="12" width="7.421875" style="0" customWidth="1"/>
    <col min="13" max="13" width="6.140625" style="0" customWidth="1"/>
    <col min="14" max="15" width="7.7109375" style="0" customWidth="1"/>
    <col min="16" max="16" width="5.7109375" style="0" customWidth="1"/>
    <col min="17" max="17" width="7.421875" style="0" customWidth="1"/>
    <col min="18" max="18" width="7.57421875" style="0" customWidth="1"/>
    <col min="19" max="19" width="6.00390625" style="0" customWidth="1"/>
    <col min="20" max="20" width="5.8515625" style="0" customWidth="1"/>
  </cols>
  <sheetData>
    <row r="1" spans="1:20" ht="24" customHeight="1">
      <c r="A1" s="441" t="s">
        <v>322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</row>
    <row r="2" spans="1:20" ht="24" customHeight="1">
      <c r="A2" s="312" t="s">
        <v>305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14" t="s">
        <v>306</v>
      </c>
    </row>
    <row r="3" spans="1:20" ht="24" customHeight="1">
      <c r="A3" s="288" t="s">
        <v>307</v>
      </c>
      <c r="B3" s="436" t="s">
        <v>308</v>
      </c>
      <c r="C3" s="437"/>
      <c r="D3" s="438"/>
      <c r="E3" s="436" t="s">
        <v>309</v>
      </c>
      <c r="F3" s="437"/>
      <c r="G3" s="438"/>
      <c r="H3" s="436" t="s">
        <v>310</v>
      </c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8"/>
      <c r="T3" s="315" t="s">
        <v>311</v>
      </c>
    </row>
    <row r="4" spans="1:20" ht="77.25" customHeight="1">
      <c r="A4" s="313"/>
      <c r="B4" s="439" t="s">
        <v>312</v>
      </c>
      <c r="C4" s="439" t="s">
        <v>313</v>
      </c>
      <c r="D4" s="439" t="s">
        <v>314</v>
      </c>
      <c r="E4" s="439" t="s">
        <v>312</v>
      </c>
      <c r="F4" s="439" t="s">
        <v>313</v>
      </c>
      <c r="G4" s="439" t="s">
        <v>314</v>
      </c>
      <c r="H4" s="436" t="s">
        <v>315</v>
      </c>
      <c r="I4" s="437"/>
      <c r="J4" s="438"/>
      <c r="K4" s="436" t="s">
        <v>316</v>
      </c>
      <c r="L4" s="437"/>
      <c r="M4" s="438"/>
      <c r="N4" s="436" t="s">
        <v>317</v>
      </c>
      <c r="O4" s="437"/>
      <c r="P4" s="438"/>
      <c r="Q4" s="436" t="s">
        <v>318</v>
      </c>
      <c r="R4" s="437"/>
      <c r="S4" s="438"/>
      <c r="T4" s="316"/>
    </row>
    <row r="5" spans="1:20" ht="62.25" customHeight="1">
      <c r="A5" s="317" t="s">
        <v>319</v>
      </c>
      <c r="B5" s="440"/>
      <c r="C5" s="440"/>
      <c r="D5" s="440"/>
      <c r="E5" s="440"/>
      <c r="F5" s="440"/>
      <c r="G5" s="440"/>
      <c r="H5" s="341" t="s">
        <v>323</v>
      </c>
      <c r="I5" s="341" t="s">
        <v>324</v>
      </c>
      <c r="J5" s="341" t="s">
        <v>325</v>
      </c>
      <c r="K5" s="341" t="s">
        <v>323</v>
      </c>
      <c r="L5" s="341" t="s">
        <v>324</v>
      </c>
      <c r="M5" s="341" t="s">
        <v>325</v>
      </c>
      <c r="N5" s="341" t="s">
        <v>323</v>
      </c>
      <c r="O5" s="341" t="s">
        <v>324</v>
      </c>
      <c r="P5" s="341" t="s">
        <v>325</v>
      </c>
      <c r="Q5" s="341" t="s">
        <v>323</v>
      </c>
      <c r="R5" s="341" t="s">
        <v>324</v>
      </c>
      <c r="S5" s="341" t="s">
        <v>325</v>
      </c>
      <c r="T5" s="318" t="s">
        <v>320</v>
      </c>
    </row>
    <row r="6" spans="1:20" ht="61.5" customHeight="1" thickBot="1">
      <c r="A6" s="442">
        <v>2008</v>
      </c>
      <c r="B6" s="443">
        <f>E6+Q6</f>
        <v>3371</v>
      </c>
      <c r="C6" s="444">
        <v>2557</v>
      </c>
      <c r="D6" s="444">
        <v>256</v>
      </c>
      <c r="E6" s="444">
        <v>265</v>
      </c>
      <c r="F6" s="444">
        <v>132</v>
      </c>
      <c r="G6" s="444">
        <v>122</v>
      </c>
      <c r="H6" s="444">
        <f>SUM(H7:H7)</f>
        <v>0</v>
      </c>
      <c r="I6" s="444">
        <f>SUM(I7:I7)</f>
        <v>0</v>
      </c>
      <c r="J6" s="444">
        <f>SUM(J7:J7)</f>
        <v>0</v>
      </c>
      <c r="K6" s="444">
        <f>SUM(K7:K7)</f>
        <v>0</v>
      </c>
      <c r="L6" s="444">
        <f>SUM(L7:L7)</f>
        <v>0</v>
      </c>
      <c r="M6" s="444">
        <f>SUM(M7:M7)</f>
        <v>0</v>
      </c>
      <c r="N6" s="444">
        <f>SUM(N7:N7)</f>
        <v>0</v>
      </c>
      <c r="O6" s="444">
        <f>SUM(O7:O7)</f>
        <v>0</v>
      </c>
      <c r="P6" s="444">
        <f>SUM(P7:P7)</f>
        <v>0</v>
      </c>
      <c r="Q6" s="444">
        <v>3106</v>
      </c>
      <c r="R6" s="444">
        <v>2425</v>
      </c>
      <c r="S6" s="444">
        <v>134</v>
      </c>
      <c r="T6" s="445">
        <v>2008</v>
      </c>
    </row>
    <row r="7" spans="1:13" ht="24" customHeight="1">
      <c r="A7" s="319" t="s">
        <v>330</v>
      </c>
      <c r="B7" s="7"/>
      <c r="C7" s="7"/>
      <c r="D7" s="7"/>
      <c r="E7" s="7"/>
      <c r="F7" s="7"/>
      <c r="G7" s="7"/>
      <c r="H7" s="7"/>
      <c r="I7" s="376" t="s">
        <v>205</v>
      </c>
      <c r="J7" s="7"/>
      <c r="K7" s="7"/>
      <c r="L7" s="7"/>
      <c r="M7" s="7"/>
    </row>
    <row r="8" ht="12.75">
      <c r="A8" s="446" t="s">
        <v>333</v>
      </c>
    </row>
  </sheetData>
  <mergeCells count="14">
    <mergeCell ref="A1:T1"/>
    <mergeCell ref="B3:D3"/>
    <mergeCell ref="E3:G3"/>
    <mergeCell ref="H3:S3"/>
    <mergeCell ref="B4:B5"/>
    <mergeCell ref="C4:C5"/>
    <mergeCell ref="D4:D5"/>
    <mergeCell ref="E4:E5"/>
    <mergeCell ref="N4:P4"/>
    <mergeCell ref="Q4:S4"/>
    <mergeCell ref="F4:F5"/>
    <mergeCell ref="G4:G5"/>
    <mergeCell ref="H4:J4"/>
    <mergeCell ref="K4:M4"/>
  </mergeCells>
  <printOptions/>
  <pageMargins left="0.31" right="0.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F11" sqref="F11"/>
    </sheetView>
  </sheetViews>
  <sheetFormatPr defaultColWidth="9.140625" defaultRowHeight="12.75"/>
  <cols>
    <col min="1" max="1" width="13.00390625" style="28" customWidth="1"/>
    <col min="2" max="13" width="9.7109375" style="28" customWidth="1"/>
    <col min="14" max="14" width="12.8515625" style="28" customWidth="1"/>
    <col min="15" max="16384" width="9.140625" style="28" customWidth="1"/>
  </cols>
  <sheetData>
    <row r="1" spans="1:14" ht="32.25" customHeight="1">
      <c r="A1" s="347" t="s">
        <v>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ht="18" customHeight="1">
      <c r="A2" s="28" t="s">
        <v>0</v>
      </c>
      <c r="M2" s="59"/>
      <c r="N2" s="60" t="s">
        <v>7</v>
      </c>
    </row>
    <row r="3" spans="1:14" ht="18.75" customHeight="1">
      <c r="A3" s="61"/>
      <c r="B3" s="31" t="s">
        <v>8</v>
      </c>
      <c r="C3" s="62" t="s">
        <v>9</v>
      </c>
      <c r="D3" s="63" t="s">
        <v>10</v>
      </c>
      <c r="E3" s="63" t="s">
        <v>11</v>
      </c>
      <c r="F3" s="63" t="s">
        <v>12</v>
      </c>
      <c r="G3" s="63" t="s">
        <v>13</v>
      </c>
      <c r="H3" s="63" t="s">
        <v>14</v>
      </c>
      <c r="I3" s="63" t="s">
        <v>15</v>
      </c>
      <c r="J3" s="63" t="s">
        <v>16</v>
      </c>
      <c r="K3" s="63" t="s">
        <v>17</v>
      </c>
      <c r="L3" s="63" t="s">
        <v>18</v>
      </c>
      <c r="M3" s="62" t="s">
        <v>19</v>
      </c>
      <c r="N3" s="64"/>
    </row>
    <row r="4" spans="1:14" ht="18.75" customHeight="1">
      <c r="A4" s="58" t="s">
        <v>183</v>
      </c>
      <c r="B4" s="67"/>
      <c r="C4" s="68"/>
      <c r="D4" s="69"/>
      <c r="E4" s="69"/>
      <c r="F4" s="69"/>
      <c r="G4" s="69"/>
      <c r="H4" s="69"/>
      <c r="I4" s="69"/>
      <c r="J4" s="69"/>
      <c r="K4" s="69"/>
      <c r="L4" s="69"/>
      <c r="M4" s="68" t="s">
        <v>20</v>
      </c>
      <c r="N4" s="70" t="s">
        <v>184</v>
      </c>
    </row>
    <row r="5" spans="1:14" ht="18.75" customHeight="1">
      <c r="A5" s="66"/>
      <c r="B5" s="71" t="s">
        <v>21</v>
      </c>
      <c r="C5" s="71" t="s">
        <v>22</v>
      </c>
      <c r="D5" s="71" t="s">
        <v>23</v>
      </c>
      <c r="E5" s="71" t="s">
        <v>23</v>
      </c>
      <c r="F5" s="71" t="s">
        <v>23</v>
      </c>
      <c r="G5" s="71" t="s">
        <v>23</v>
      </c>
      <c r="H5" s="71" t="s">
        <v>23</v>
      </c>
      <c r="I5" s="71" t="s">
        <v>23</v>
      </c>
      <c r="J5" s="71" t="s">
        <v>23</v>
      </c>
      <c r="K5" s="71" t="s">
        <v>23</v>
      </c>
      <c r="L5" s="71" t="s">
        <v>23</v>
      </c>
      <c r="M5" s="71" t="s">
        <v>24</v>
      </c>
      <c r="N5" s="72"/>
    </row>
    <row r="6" spans="1:14" ht="18.75" customHeight="1">
      <c r="A6" s="73" t="s">
        <v>25</v>
      </c>
      <c r="B6" s="74"/>
      <c r="C6" s="74"/>
      <c r="D6" s="75"/>
      <c r="E6" s="74"/>
      <c r="F6" s="74"/>
      <c r="G6" s="348" t="s">
        <v>21</v>
      </c>
      <c r="H6" s="349"/>
      <c r="I6" s="74"/>
      <c r="J6" s="76"/>
      <c r="K6" s="76"/>
      <c r="L6" s="74"/>
      <c r="M6" s="77"/>
      <c r="N6" s="30"/>
    </row>
    <row r="7" spans="1:14" ht="18.75" customHeight="1">
      <c r="A7" s="77" t="s">
        <v>2</v>
      </c>
      <c r="B7" s="78">
        <v>281</v>
      </c>
      <c r="C7" s="78">
        <v>5</v>
      </c>
      <c r="D7" s="78">
        <v>21</v>
      </c>
      <c r="E7" s="78">
        <v>30</v>
      </c>
      <c r="F7" s="78">
        <v>38</v>
      </c>
      <c r="G7" s="78">
        <v>38</v>
      </c>
      <c r="H7" s="78">
        <v>40</v>
      </c>
      <c r="I7" s="78">
        <v>30</v>
      </c>
      <c r="J7" s="78">
        <v>21</v>
      </c>
      <c r="K7" s="78">
        <v>19</v>
      </c>
      <c r="L7" s="78">
        <v>16</v>
      </c>
      <c r="M7" s="79">
        <v>24</v>
      </c>
      <c r="N7" s="80" t="s">
        <v>2</v>
      </c>
    </row>
    <row r="8" spans="1:14" ht="18.75" customHeight="1">
      <c r="A8" s="77" t="s">
        <v>3</v>
      </c>
      <c r="B8" s="78">
        <v>278</v>
      </c>
      <c r="C8" s="78">
        <v>4</v>
      </c>
      <c r="D8" s="78">
        <v>19</v>
      </c>
      <c r="E8" s="78">
        <v>28</v>
      </c>
      <c r="F8" s="78">
        <v>36</v>
      </c>
      <c r="G8" s="78">
        <v>38</v>
      </c>
      <c r="H8" s="78">
        <v>38</v>
      </c>
      <c r="I8" s="78">
        <v>32</v>
      </c>
      <c r="J8" s="78">
        <v>22</v>
      </c>
      <c r="K8" s="78">
        <v>19</v>
      </c>
      <c r="L8" s="78">
        <v>16</v>
      </c>
      <c r="M8" s="79">
        <v>24</v>
      </c>
      <c r="N8" s="80" t="s">
        <v>3</v>
      </c>
    </row>
    <row r="9" spans="1:14" ht="18.75" customHeight="1">
      <c r="A9" s="77" t="s">
        <v>4</v>
      </c>
      <c r="B9" s="78">
        <v>284</v>
      </c>
      <c r="C9" s="78">
        <v>4</v>
      </c>
      <c r="D9" s="78">
        <v>17</v>
      </c>
      <c r="E9" s="78">
        <v>30</v>
      </c>
      <c r="F9" s="78">
        <v>34</v>
      </c>
      <c r="G9" s="78">
        <v>39</v>
      </c>
      <c r="H9" s="78">
        <v>38</v>
      </c>
      <c r="I9" s="78">
        <v>35</v>
      </c>
      <c r="J9" s="78">
        <v>24</v>
      </c>
      <c r="K9" s="78">
        <v>20</v>
      </c>
      <c r="L9" s="78">
        <v>15</v>
      </c>
      <c r="M9" s="79">
        <v>27</v>
      </c>
      <c r="N9" s="80" t="s">
        <v>4</v>
      </c>
    </row>
    <row r="10" spans="1:14" s="54" customFormat="1" ht="18.75" customHeight="1">
      <c r="A10" s="130" t="s">
        <v>5</v>
      </c>
      <c r="B10" s="183">
        <v>289</v>
      </c>
      <c r="C10" s="183">
        <v>4</v>
      </c>
      <c r="D10" s="183">
        <f>SUM(D17,D26)</f>
        <v>16</v>
      </c>
      <c r="E10" s="183">
        <v>30</v>
      </c>
      <c r="F10" s="183">
        <v>35</v>
      </c>
      <c r="G10" s="183">
        <v>38</v>
      </c>
      <c r="H10" s="183">
        <v>40</v>
      </c>
      <c r="I10" s="183">
        <v>36</v>
      </c>
      <c r="J10" s="183">
        <f>SUM(J17,J26)</f>
        <v>29</v>
      </c>
      <c r="K10" s="183">
        <v>19</v>
      </c>
      <c r="L10" s="183">
        <v>16</v>
      </c>
      <c r="M10" s="184">
        <v>28</v>
      </c>
      <c r="N10" s="185" t="s">
        <v>5</v>
      </c>
    </row>
    <row r="11" spans="1:14" s="54" customFormat="1" ht="18.75" customHeight="1">
      <c r="A11" s="130" t="s">
        <v>281</v>
      </c>
      <c r="B11" s="183">
        <v>289</v>
      </c>
      <c r="C11" s="183">
        <v>3</v>
      </c>
      <c r="D11" s="183">
        <v>17</v>
      </c>
      <c r="E11" s="183">
        <v>30</v>
      </c>
      <c r="F11" s="183">
        <v>33</v>
      </c>
      <c r="G11" s="183">
        <v>38</v>
      </c>
      <c r="H11" s="183">
        <v>39</v>
      </c>
      <c r="I11" s="183">
        <v>37</v>
      </c>
      <c r="J11" s="183">
        <v>29</v>
      </c>
      <c r="K11" s="183">
        <v>18</v>
      </c>
      <c r="L11" s="183">
        <v>17</v>
      </c>
      <c r="M11" s="184">
        <v>28</v>
      </c>
      <c r="N11" s="185" t="s">
        <v>281</v>
      </c>
    </row>
    <row r="12" spans="1:14" s="54" customFormat="1" ht="18.75" customHeight="1">
      <c r="A12" s="190" t="s">
        <v>284</v>
      </c>
      <c r="B12" s="198">
        <v>290</v>
      </c>
      <c r="C12" s="198">
        <v>3</v>
      </c>
      <c r="D12" s="198">
        <f aca="true" t="shared" si="0" ref="D12:M12">D19+D26</f>
        <v>16</v>
      </c>
      <c r="E12" s="198">
        <f t="shared" si="0"/>
        <v>30</v>
      </c>
      <c r="F12" s="198">
        <f t="shared" si="0"/>
        <v>31</v>
      </c>
      <c r="G12" s="198">
        <v>38</v>
      </c>
      <c r="H12" s="198">
        <f t="shared" si="0"/>
        <v>38</v>
      </c>
      <c r="I12" s="198">
        <v>37</v>
      </c>
      <c r="J12" s="198">
        <v>32</v>
      </c>
      <c r="K12" s="198">
        <v>21</v>
      </c>
      <c r="L12" s="198">
        <f t="shared" si="0"/>
        <v>17</v>
      </c>
      <c r="M12" s="199">
        <f t="shared" si="0"/>
        <v>28</v>
      </c>
      <c r="N12" s="200" t="s">
        <v>285</v>
      </c>
    </row>
    <row r="13" spans="1:14" ht="18.75" customHeight="1">
      <c r="A13" s="73" t="s">
        <v>26</v>
      </c>
      <c r="B13" s="74"/>
      <c r="C13" s="74"/>
      <c r="D13" s="75"/>
      <c r="E13" s="74"/>
      <c r="F13" s="74"/>
      <c r="G13" s="332" t="s">
        <v>27</v>
      </c>
      <c r="H13" s="333"/>
      <c r="I13" s="74"/>
      <c r="J13" s="81"/>
      <c r="K13" s="81"/>
      <c r="L13" s="74"/>
      <c r="M13" s="77"/>
      <c r="N13" s="80"/>
    </row>
    <row r="14" spans="1:14" ht="18.75" customHeight="1">
      <c r="A14" s="77" t="s">
        <v>2</v>
      </c>
      <c r="B14" s="78">
        <v>151</v>
      </c>
      <c r="C14" s="78">
        <v>2</v>
      </c>
      <c r="D14" s="78">
        <v>9</v>
      </c>
      <c r="E14" s="78">
        <v>18</v>
      </c>
      <c r="F14" s="78">
        <v>22</v>
      </c>
      <c r="G14" s="78">
        <v>22</v>
      </c>
      <c r="H14" s="78">
        <v>21</v>
      </c>
      <c r="I14" s="78">
        <v>17</v>
      </c>
      <c r="J14" s="78">
        <v>12</v>
      </c>
      <c r="K14" s="78">
        <v>10</v>
      </c>
      <c r="L14" s="78">
        <v>8</v>
      </c>
      <c r="M14" s="79">
        <v>10</v>
      </c>
      <c r="N14" s="80" t="s">
        <v>2</v>
      </c>
    </row>
    <row r="15" spans="1:14" ht="18.75" customHeight="1">
      <c r="A15" s="77" t="s">
        <v>3</v>
      </c>
      <c r="B15" s="78">
        <v>148</v>
      </c>
      <c r="C15" s="78">
        <v>2</v>
      </c>
      <c r="D15" s="78">
        <v>8</v>
      </c>
      <c r="E15" s="78">
        <v>16</v>
      </c>
      <c r="F15" s="78">
        <v>22</v>
      </c>
      <c r="G15" s="78">
        <v>22</v>
      </c>
      <c r="H15" s="78">
        <v>21</v>
      </c>
      <c r="I15" s="78">
        <v>17</v>
      </c>
      <c r="J15" s="78">
        <v>13</v>
      </c>
      <c r="K15" s="78">
        <v>10</v>
      </c>
      <c r="L15" s="78">
        <v>8</v>
      </c>
      <c r="M15" s="79">
        <v>10</v>
      </c>
      <c r="N15" s="80" t="s">
        <v>3</v>
      </c>
    </row>
    <row r="16" spans="1:14" ht="18.75" customHeight="1">
      <c r="A16" s="77" t="s">
        <v>4</v>
      </c>
      <c r="B16" s="78">
        <v>149</v>
      </c>
      <c r="C16" s="78">
        <v>2</v>
      </c>
      <c r="D16" s="78">
        <v>6</v>
      </c>
      <c r="E16" s="78">
        <v>16</v>
      </c>
      <c r="F16" s="78">
        <v>21</v>
      </c>
      <c r="G16" s="78">
        <v>22</v>
      </c>
      <c r="H16" s="78">
        <v>20</v>
      </c>
      <c r="I16" s="78">
        <v>19</v>
      </c>
      <c r="J16" s="78">
        <v>14</v>
      </c>
      <c r="K16" s="78">
        <v>11</v>
      </c>
      <c r="L16" s="78">
        <v>7</v>
      </c>
      <c r="M16" s="79">
        <v>12</v>
      </c>
      <c r="N16" s="80" t="s">
        <v>4</v>
      </c>
    </row>
    <row r="17" spans="1:14" s="54" customFormat="1" ht="18.75" customHeight="1">
      <c r="A17" s="130" t="s">
        <v>5</v>
      </c>
      <c r="B17" s="183">
        <v>153</v>
      </c>
      <c r="C17" s="183">
        <v>3</v>
      </c>
      <c r="D17" s="183">
        <v>6</v>
      </c>
      <c r="E17" s="183">
        <v>16</v>
      </c>
      <c r="F17" s="183">
        <v>21</v>
      </c>
      <c r="G17" s="183">
        <v>22</v>
      </c>
      <c r="H17" s="183">
        <v>21</v>
      </c>
      <c r="I17" s="183">
        <v>19</v>
      </c>
      <c r="J17" s="183">
        <v>15</v>
      </c>
      <c r="K17" s="183">
        <v>10</v>
      </c>
      <c r="L17" s="183">
        <v>8</v>
      </c>
      <c r="M17" s="184">
        <v>13</v>
      </c>
      <c r="N17" s="185" t="s">
        <v>5</v>
      </c>
    </row>
    <row r="18" spans="1:14" s="54" customFormat="1" ht="18.75" customHeight="1">
      <c r="A18" s="130" t="s">
        <v>281</v>
      </c>
      <c r="B18" s="183">
        <v>152</v>
      </c>
      <c r="C18" s="183">
        <v>1</v>
      </c>
      <c r="D18" s="183">
        <v>5</v>
      </c>
      <c r="E18" s="183">
        <v>15</v>
      </c>
      <c r="F18" s="183">
        <v>19</v>
      </c>
      <c r="G18" s="183">
        <v>23</v>
      </c>
      <c r="H18" s="183">
        <v>22</v>
      </c>
      <c r="I18" s="183">
        <v>19</v>
      </c>
      <c r="J18" s="183">
        <v>17</v>
      </c>
      <c r="K18" s="183">
        <v>9</v>
      </c>
      <c r="L18" s="183">
        <v>8</v>
      </c>
      <c r="M18" s="184">
        <v>13</v>
      </c>
      <c r="N18" s="185" t="s">
        <v>281</v>
      </c>
    </row>
    <row r="19" spans="1:15" s="54" customFormat="1" ht="18.75" customHeight="1">
      <c r="A19" s="190" t="s">
        <v>284</v>
      </c>
      <c r="B19" s="198">
        <f>SUM(C19:M19)</f>
        <v>158</v>
      </c>
      <c r="C19" s="198">
        <v>2</v>
      </c>
      <c r="D19" s="198">
        <v>6</v>
      </c>
      <c r="E19" s="198">
        <v>16</v>
      </c>
      <c r="F19" s="198">
        <v>18</v>
      </c>
      <c r="G19" s="198">
        <v>23</v>
      </c>
      <c r="H19" s="198">
        <v>22</v>
      </c>
      <c r="I19" s="198">
        <v>20</v>
      </c>
      <c r="J19" s="198">
        <v>17</v>
      </c>
      <c r="K19" s="198">
        <v>12</v>
      </c>
      <c r="L19" s="198">
        <v>9</v>
      </c>
      <c r="M19" s="199">
        <v>13</v>
      </c>
      <c r="N19" s="200" t="s">
        <v>283</v>
      </c>
      <c r="O19" s="200"/>
    </row>
    <row r="20" spans="1:14" ht="18.75" customHeight="1">
      <c r="A20" s="73" t="s">
        <v>28</v>
      </c>
      <c r="B20" s="74"/>
      <c r="C20" s="74"/>
      <c r="D20" s="75"/>
      <c r="E20" s="74"/>
      <c r="F20" s="74"/>
      <c r="G20" s="332" t="s">
        <v>29</v>
      </c>
      <c r="H20" s="333"/>
      <c r="I20" s="74"/>
      <c r="J20" s="81"/>
      <c r="K20" s="81"/>
      <c r="L20" s="74"/>
      <c r="M20" s="77"/>
      <c r="N20" s="80"/>
    </row>
    <row r="21" spans="1:14" ht="18.75" customHeight="1">
      <c r="A21" s="77" t="s">
        <v>2</v>
      </c>
      <c r="B21" s="74">
        <v>129</v>
      </c>
      <c r="C21" s="78">
        <v>3</v>
      </c>
      <c r="D21" s="78">
        <v>12</v>
      </c>
      <c r="E21" s="78">
        <v>13</v>
      </c>
      <c r="F21" s="78">
        <v>16</v>
      </c>
      <c r="G21" s="78">
        <v>16</v>
      </c>
      <c r="H21" s="78">
        <v>19</v>
      </c>
      <c r="I21" s="78">
        <v>13</v>
      </c>
      <c r="J21" s="78">
        <v>9</v>
      </c>
      <c r="K21" s="78">
        <v>9</v>
      </c>
      <c r="L21" s="78">
        <v>8</v>
      </c>
      <c r="M21" s="79">
        <v>14</v>
      </c>
      <c r="N21" s="82" t="s">
        <v>2</v>
      </c>
    </row>
    <row r="22" spans="1:14" ht="18.75" customHeight="1">
      <c r="A22" s="77" t="s">
        <v>3</v>
      </c>
      <c r="B22" s="74">
        <v>130</v>
      </c>
      <c r="C22" s="78">
        <v>2</v>
      </c>
      <c r="D22" s="78">
        <v>10</v>
      </c>
      <c r="E22" s="78">
        <v>12</v>
      </c>
      <c r="F22" s="78">
        <v>14</v>
      </c>
      <c r="G22" s="78">
        <v>16</v>
      </c>
      <c r="H22" s="78">
        <v>19</v>
      </c>
      <c r="I22" s="78">
        <v>15</v>
      </c>
      <c r="J22" s="78">
        <v>9</v>
      </c>
      <c r="K22" s="78">
        <v>9</v>
      </c>
      <c r="L22" s="78">
        <v>9</v>
      </c>
      <c r="M22" s="79">
        <v>14</v>
      </c>
      <c r="N22" s="82" t="s">
        <v>3</v>
      </c>
    </row>
    <row r="23" spans="1:14" ht="18.75" customHeight="1">
      <c r="A23" s="77" t="s">
        <v>4</v>
      </c>
      <c r="B23" s="74">
        <f>SUM(C23:M23)</f>
        <v>135</v>
      </c>
      <c r="C23" s="78">
        <v>3</v>
      </c>
      <c r="D23" s="78">
        <v>11</v>
      </c>
      <c r="E23" s="78">
        <v>13</v>
      </c>
      <c r="F23" s="78">
        <v>13</v>
      </c>
      <c r="G23" s="78">
        <v>17</v>
      </c>
      <c r="H23" s="78">
        <v>19</v>
      </c>
      <c r="I23" s="78">
        <v>16</v>
      </c>
      <c r="J23" s="78">
        <v>11</v>
      </c>
      <c r="K23" s="78">
        <v>9</v>
      </c>
      <c r="L23" s="78">
        <v>8</v>
      </c>
      <c r="M23" s="79">
        <v>15</v>
      </c>
      <c r="N23" s="82" t="s">
        <v>4</v>
      </c>
    </row>
    <row r="24" spans="1:14" ht="18.75" customHeight="1">
      <c r="A24" s="130" t="s">
        <v>5</v>
      </c>
      <c r="B24" s="186">
        <f>SUM(C24:M24)</f>
        <v>135</v>
      </c>
      <c r="C24" s="187">
        <v>2</v>
      </c>
      <c r="D24" s="187">
        <v>11</v>
      </c>
      <c r="E24" s="187">
        <v>14</v>
      </c>
      <c r="F24" s="187">
        <v>14</v>
      </c>
      <c r="G24" s="187">
        <v>16</v>
      </c>
      <c r="H24" s="187">
        <v>19</v>
      </c>
      <c r="I24" s="187">
        <v>17</v>
      </c>
      <c r="J24" s="187">
        <v>10</v>
      </c>
      <c r="K24" s="187">
        <v>9</v>
      </c>
      <c r="L24" s="187">
        <v>8</v>
      </c>
      <c r="M24" s="184">
        <v>15</v>
      </c>
      <c r="N24" s="188" t="s">
        <v>5</v>
      </c>
    </row>
    <row r="25" spans="1:14" ht="18.75" customHeight="1">
      <c r="A25" s="130" t="s">
        <v>281</v>
      </c>
      <c r="B25" s="186">
        <v>137</v>
      </c>
      <c r="C25" s="187">
        <v>2</v>
      </c>
      <c r="D25" s="187">
        <v>11</v>
      </c>
      <c r="E25" s="187">
        <v>16</v>
      </c>
      <c r="F25" s="187">
        <v>14</v>
      </c>
      <c r="G25" s="187">
        <v>15</v>
      </c>
      <c r="H25" s="187">
        <v>18</v>
      </c>
      <c r="I25" s="187">
        <v>17</v>
      </c>
      <c r="J25" s="187">
        <v>13</v>
      </c>
      <c r="K25" s="187">
        <v>9</v>
      </c>
      <c r="L25" s="187">
        <v>8</v>
      </c>
      <c r="M25" s="184">
        <v>15</v>
      </c>
      <c r="N25" s="188" t="s">
        <v>281</v>
      </c>
    </row>
    <row r="26" spans="1:14" s="54" customFormat="1" ht="18.75" customHeight="1">
      <c r="A26" s="201" t="s">
        <v>284</v>
      </c>
      <c r="B26" s="202">
        <f>SUM(C26:M26)</f>
        <v>133</v>
      </c>
      <c r="C26" s="203">
        <v>2</v>
      </c>
      <c r="D26" s="203">
        <v>10</v>
      </c>
      <c r="E26" s="203">
        <v>14</v>
      </c>
      <c r="F26" s="203">
        <v>13</v>
      </c>
      <c r="G26" s="203">
        <v>16</v>
      </c>
      <c r="H26" s="203">
        <v>16</v>
      </c>
      <c r="I26" s="203">
        <v>16</v>
      </c>
      <c r="J26" s="203">
        <v>14</v>
      </c>
      <c r="K26" s="203">
        <v>9</v>
      </c>
      <c r="L26" s="203">
        <v>8</v>
      </c>
      <c r="M26" s="204">
        <v>15</v>
      </c>
      <c r="N26" s="205" t="s">
        <v>283</v>
      </c>
    </row>
    <row r="27" spans="1:14" s="86" customFormat="1" ht="15.75" customHeight="1">
      <c r="A27" s="85" t="s">
        <v>243</v>
      </c>
      <c r="G27" s="87"/>
      <c r="H27" s="87"/>
      <c r="I27" s="87"/>
      <c r="J27" s="87"/>
      <c r="K27" s="87"/>
      <c r="L27" s="87"/>
      <c r="M27" s="87"/>
      <c r="N27" s="88" t="s">
        <v>235</v>
      </c>
    </row>
    <row r="28" s="55" customFormat="1" ht="15.75" customHeight="1">
      <c r="A28" s="83" t="s">
        <v>185</v>
      </c>
    </row>
    <row r="29" s="35" customFormat="1" ht="15.75" customHeight="1">
      <c r="A29" s="35" t="s">
        <v>188</v>
      </c>
    </row>
  </sheetData>
  <mergeCells count="4">
    <mergeCell ref="A1:N1"/>
    <mergeCell ref="G6:H6"/>
    <mergeCell ref="G13:H13"/>
    <mergeCell ref="G20:H20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workbookViewId="0" topLeftCell="A1">
      <selection activeCell="E20" sqref="E20"/>
    </sheetView>
  </sheetViews>
  <sheetFormatPr defaultColWidth="9.140625" defaultRowHeight="12.75"/>
  <cols>
    <col min="1" max="1" width="22.140625" style="28" customWidth="1"/>
    <col min="2" max="2" width="18.140625" style="28" customWidth="1"/>
    <col min="3" max="5" width="17.57421875" style="28" customWidth="1"/>
    <col min="6" max="6" width="18.00390625" style="28" customWidth="1"/>
    <col min="7" max="7" width="21.57421875" style="28" customWidth="1"/>
    <col min="8" max="8" width="20.28125" style="28" customWidth="1"/>
    <col min="9" max="16384" width="9.140625" style="28" customWidth="1"/>
  </cols>
  <sheetData>
    <row r="1" spans="1:14" ht="32.25" customHeight="1">
      <c r="A1" s="347" t="s">
        <v>236</v>
      </c>
      <c r="B1" s="347"/>
      <c r="C1" s="347"/>
      <c r="D1" s="347"/>
      <c r="E1" s="347"/>
      <c r="F1" s="347"/>
      <c r="G1" s="347"/>
      <c r="H1" s="78"/>
      <c r="I1" s="78"/>
      <c r="J1" s="78"/>
      <c r="K1" s="78"/>
      <c r="L1" s="78"/>
      <c r="M1" s="78"/>
      <c r="N1" s="78"/>
    </row>
    <row r="2" spans="1:9" ht="18" customHeight="1">
      <c r="A2" s="28" t="s">
        <v>0</v>
      </c>
      <c r="G2" s="59" t="s">
        <v>1</v>
      </c>
      <c r="H2" s="89"/>
      <c r="I2" s="89"/>
    </row>
    <row r="3" spans="1:14" ht="18.75" customHeight="1">
      <c r="A3" s="61"/>
      <c r="B3" s="31" t="s">
        <v>30</v>
      </c>
      <c r="C3" s="31" t="s">
        <v>31</v>
      </c>
      <c r="D3" s="90" t="s">
        <v>32</v>
      </c>
      <c r="E3" s="90" t="s">
        <v>33</v>
      </c>
      <c r="F3" s="42" t="s">
        <v>34</v>
      </c>
      <c r="G3" s="64"/>
      <c r="H3" s="82"/>
      <c r="I3" s="82"/>
      <c r="J3" s="82"/>
      <c r="K3" s="82"/>
      <c r="L3" s="82"/>
      <c r="M3" s="82"/>
      <c r="N3" s="82"/>
    </row>
    <row r="4" spans="1:14" ht="18.75" customHeight="1">
      <c r="A4" s="58" t="s">
        <v>186</v>
      </c>
      <c r="B4" s="67"/>
      <c r="C4" s="91" t="s">
        <v>35</v>
      </c>
      <c r="D4" s="77"/>
      <c r="E4" s="77"/>
      <c r="F4" s="92" t="s">
        <v>36</v>
      </c>
      <c r="G4" s="70" t="s">
        <v>184</v>
      </c>
      <c r="H4" s="82"/>
      <c r="I4" s="82"/>
      <c r="J4" s="82"/>
      <c r="K4" s="82"/>
      <c r="L4" s="82"/>
      <c r="M4" s="82"/>
      <c r="N4" s="82"/>
    </row>
    <row r="5" spans="1:14" ht="18.75" customHeight="1">
      <c r="A5" s="66"/>
      <c r="B5" s="71" t="s">
        <v>21</v>
      </c>
      <c r="C5" s="71" t="s">
        <v>37</v>
      </c>
      <c r="D5" s="93" t="s">
        <v>38</v>
      </c>
      <c r="E5" s="66" t="s">
        <v>39</v>
      </c>
      <c r="F5" s="94" t="s">
        <v>40</v>
      </c>
      <c r="G5" s="72"/>
      <c r="H5" s="82"/>
      <c r="I5" s="82"/>
      <c r="J5" s="82"/>
      <c r="K5" s="82"/>
      <c r="L5" s="82"/>
      <c r="M5" s="82"/>
      <c r="N5" s="82"/>
    </row>
    <row r="6" spans="1:14" ht="14.25" customHeight="1">
      <c r="A6" s="73" t="s">
        <v>41</v>
      </c>
      <c r="B6" s="74"/>
      <c r="C6" s="75"/>
      <c r="D6" s="81" t="s">
        <v>21</v>
      </c>
      <c r="E6" s="76"/>
      <c r="F6" s="76"/>
      <c r="G6" s="64"/>
      <c r="H6" s="95"/>
      <c r="I6" s="95"/>
      <c r="J6" s="334"/>
      <c r="K6" s="334"/>
      <c r="L6" s="95"/>
      <c r="M6" s="59"/>
      <c r="N6" s="82"/>
    </row>
    <row r="7" spans="1:14" ht="14.25" customHeight="1">
      <c r="A7" s="79" t="s">
        <v>2</v>
      </c>
      <c r="B7" s="78">
        <v>281</v>
      </c>
      <c r="C7" s="78">
        <v>56</v>
      </c>
      <c r="D7" s="78">
        <v>36</v>
      </c>
      <c r="E7" s="78">
        <v>114</v>
      </c>
      <c r="F7" s="78">
        <v>75</v>
      </c>
      <c r="G7" s="96" t="s">
        <v>2</v>
      </c>
      <c r="H7" s="95"/>
      <c r="I7" s="95"/>
      <c r="J7" s="95"/>
      <c r="K7" s="95"/>
      <c r="L7" s="95"/>
      <c r="M7" s="59"/>
      <c r="N7" s="82"/>
    </row>
    <row r="8" spans="1:14" ht="14.25" customHeight="1">
      <c r="A8" s="79" t="s">
        <v>3</v>
      </c>
      <c r="B8" s="78">
        <v>278</v>
      </c>
      <c r="C8" s="78">
        <v>53</v>
      </c>
      <c r="D8" s="78">
        <v>35</v>
      </c>
      <c r="E8" s="78">
        <v>112</v>
      </c>
      <c r="F8" s="78">
        <v>79</v>
      </c>
      <c r="G8" s="96" t="s">
        <v>3</v>
      </c>
      <c r="H8" s="95"/>
      <c r="I8" s="95"/>
      <c r="J8" s="95"/>
      <c r="K8" s="95"/>
      <c r="L8" s="95"/>
      <c r="M8" s="59"/>
      <c r="N8" s="82"/>
    </row>
    <row r="9" spans="1:14" ht="14.25" customHeight="1">
      <c r="A9" s="79" t="s">
        <v>4</v>
      </c>
      <c r="B9" s="78">
        <v>284</v>
      </c>
      <c r="C9" s="78">
        <v>52</v>
      </c>
      <c r="D9" s="78">
        <v>34</v>
      </c>
      <c r="E9" s="78">
        <v>110</v>
      </c>
      <c r="F9" s="78">
        <v>88</v>
      </c>
      <c r="G9" s="96" t="s">
        <v>4</v>
      </c>
      <c r="H9" s="95"/>
      <c r="I9" s="95"/>
      <c r="J9" s="95"/>
      <c r="K9" s="95"/>
      <c r="L9" s="95"/>
      <c r="M9" s="59"/>
      <c r="N9" s="82"/>
    </row>
    <row r="10" spans="1:14" s="54" customFormat="1" ht="14.25" customHeight="1">
      <c r="A10" s="154" t="s">
        <v>5</v>
      </c>
      <c r="B10" s="183">
        <v>289</v>
      </c>
      <c r="C10" s="183">
        <v>49</v>
      </c>
      <c r="D10" s="183">
        <v>33</v>
      </c>
      <c r="E10" s="183">
        <v>110</v>
      </c>
      <c r="F10" s="183">
        <v>97</v>
      </c>
      <c r="G10" s="155" t="s">
        <v>5</v>
      </c>
      <c r="H10" s="98"/>
      <c r="I10" s="98"/>
      <c r="J10" s="98"/>
      <c r="K10" s="98"/>
      <c r="L10" s="98"/>
      <c r="M10" s="99"/>
      <c r="N10" s="100"/>
    </row>
    <row r="11" spans="1:14" s="135" customFormat="1" ht="14.25" customHeight="1">
      <c r="A11" s="280" t="s">
        <v>246</v>
      </c>
      <c r="B11" s="281">
        <f>SUM(C11:F11)</f>
        <v>289</v>
      </c>
      <c r="C11" s="281">
        <v>47</v>
      </c>
      <c r="D11" s="281">
        <v>28</v>
      </c>
      <c r="E11" s="281">
        <v>109</v>
      </c>
      <c r="F11" s="281">
        <v>105</v>
      </c>
      <c r="G11" s="282" t="s">
        <v>246</v>
      </c>
      <c r="H11" s="283"/>
      <c r="I11" s="283"/>
      <c r="J11" s="283"/>
      <c r="K11" s="283"/>
      <c r="L11" s="283"/>
      <c r="M11" s="284"/>
      <c r="N11" s="285"/>
    </row>
    <row r="12" spans="1:14" s="54" customFormat="1" ht="14.25" customHeight="1">
      <c r="A12" s="206" t="s">
        <v>283</v>
      </c>
      <c r="B12" s="198">
        <f>SUM(C12:F12)</f>
        <v>290</v>
      </c>
      <c r="C12" s="198">
        <v>44</v>
      </c>
      <c r="D12" s="198">
        <f>D19+D26</f>
        <v>33</v>
      </c>
      <c r="E12" s="198">
        <f>E19+E26</f>
        <v>104</v>
      </c>
      <c r="F12" s="198">
        <f>F19+F26</f>
        <v>109</v>
      </c>
      <c r="G12" s="207" t="s">
        <v>283</v>
      </c>
      <c r="H12" s="98"/>
      <c r="I12" s="98"/>
      <c r="J12" s="98"/>
      <c r="K12" s="98"/>
      <c r="L12" s="98"/>
      <c r="M12" s="99"/>
      <c r="N12" s="100"/>
    </row>
    <row r="13" spans="1:14" ht="14.25" customHeight="1">
      <c r="A13" s="73" t="s">
        <v>42</v>
      </c>
      <c r="B13" s="74"/>
      <c r="C13" s="75"/>
      <c r="D13" s="81" t="s">
        <v>27</v>
      </c>
      <c r="E13" s="81"/>
      <c r="F13" s="101"/>
      <c r="G13" s="70"/>
      <c r="H13" s="95"/>
      <c r="I13" s="95"/>
      <c r="J13" s="335"/>
      <c r="K13" s="335"/>
      <c r="L13" s="95"/>
      <c r="M13" s="59"/>
      <c r="N13" s="82"/>
    </row>
    <row r="14" spans="1:14" ht="14.25" customHeight="1">
      <c r="A14" s="79" t="s">
        <v>2</v>
      </c>
      <c r="B14" s="78">
        <v>151</v>
      </c>
      <c r="C14" s="78">
        <v>18</v>
      </c>
      <c r="D14" s="78">
        <v>19</v>
      </c>
      <c r="E14" s="78">
        <v>69</v>
      </c>
      <c r="F14" s="82">
        <v>46</v>
      </c>
      <c r="G14" s="96" t="s">
        <v>2</v>
      </c>
      <c r="H14" s="95"/>
      <c r="I14" s="95"/>
      <c r="J14" s="95"/>
      <c r="K14" s="95"/>
      <c r="L14" s="95"/>
      <c r="M14" s="59"/>
      <c r="N14" s="82"/>
    </row>
    <row r="15" spans="1:14" ht="14.25" customHeight="1">
      <c r="A15" s="79" t="s">
        <v>3</v>
      </c>
      <c r="B15" s="78">
        <v>148</v>
      </c>
      <c r="C15" s="78">
        <v>15</v>
      </c>
      <c r="D15" s="78">
        <v>18</v>
      </c>
      <c r="E15" s="78">
        <v>69</v>
      </c>
      <c r="F15" s="82">
        <v>47</v>
      </c>
      <c r="G15" s="96" t="s">
        <v>3</v>
      </c>
      <c r="H15" s="95"/>
      <c r="I15" s="95"/>
      <c r="J15" s="95"/>
      <c r="K15" s="95"/>
      <c r="L15" s="95"/>
      <c r="M15" s="59"/>
      <c r="N15" s="82"/>
    </row>
    <row r="16" spans="1:14" ht="14.25" customHeight="1">
      <c r="A16" s="79" t="s">
        <v>4</v>
      </c>
      <c r="B16" s="78">
        <f>SUM(C16:F16)</f>
        <v>149</v>
      </c>
      <c r="C16" s="78">
        <v>15</v>
      </c>
      <c r="D16" s="78">
        <v>17</v>
      </c>
      <c r="E16" s="78">
        <v>67</v>
      </c>
      <c r="F16" s="82">
        <v>50</v>
      </c>
      <c r="G16" s="96" t="s">
        <v>4</v>
      </c>
      <c r="H16" s="95"/>
      <c r="I16" s="95"/>
      <c r="J16" s="95"/>
      <c r="K16" s="95"/>
      <c r="L16" s="95"/>
      <c r="M16" s="59"/>
      <c r="N16" s="82"/>
    </row>
    <row r="17" spans="1:14" s="54" customFormat="1" ht="14.25" customHeight="1">
      <c r="A17" s="154" t="s">
        <v>5</v>
      </c>
      <c r="B17" s="183">
        <v>153</v>
      </c>
      <c r="C17" s="183">
        <v>14</v>
      </c>
      <c r="D17" s="183">
        <v>17</v>
      </c>
      <c r="E17" s="183">
        <v>65</v>
      </c>
      <c r="F17" s="183">
        <v>57</v>
      </c>
      <c r="G17" s="155" t="s">
        <v>5</v>
      </c>
      <c r="H17" s="98"/>
      <c r="I17" s="98"/>
      <c r="J17" s="98"/>
      <c r="K17" s="98"/>
      <c r="L17" s="98"/>
      <c r="M17" s="99"/>
      <c r="N17" s="100"/>
    </row>
    <row r="18" spans="1:14" s="54" customFormat="1" ht="14.25" customHeight="1">
      <c r="A18" s="154" t="s">
        <v>281</v>
      </c>
      <c r="B18" s="183">
        <v>152</v>
      </c>
      <c r="C18" s="183">
        <v>13</v>
      </c>
      <c r="D18" s="183">
        <v>16</v>
      </c>
      <c r="E18" s="183">
        <v>62</v>
      </c>
      <c r="F18" s="183">
        <v>61</v>
      </c>
      <c r="G18" s="155" t="s">
        <v>281</v>
      </c>
      <c r="H18" s="98"/>
      <c r="I18" s="98"/>
      <c r="J18" s="98"/>
      <c r="K18" s="98"/>
      <c r="L18" s="98"/>
      <c r="M18" s="99"/>
      <c r="N18" s="100"/>
    </row>
    <row r="19" spans="1:14" s="54" customFormat="1" ht="14.25" customHeight="1">
      <c r="A19" s="206" t="s">
        <v>286</v>
      </c>
      <c r="B19" s="198">
        <f>SUM(C19:F19)</f>
        <v>158</v>
      </c>
      <c r="C19" s="198">
        <v>14</v>
      </c>
      <c r="D19" s="198">
        <v>17</v>
      </c>
      <c r="E19" s="198">
        <v>60</v>
      </c>
      <c r="F19" s="198">
        <v>67</v>
      </c>
      <c r="G19" s="207" t="s">
        <v>286</v>
      </c>
      <c r="H19" s="98"/>
      <c r="I19" s="98"/>
      <c r="J19" s="98"/>
      <c r="K19" s="98"/>
      <c r="L19" s="98"/>
      <c r="M19" s="99"/>
      <c r="N19" s="100"/>
    </row>
    <row r="20" spans="1:14" ht="14.25" customHeight="1">
      <c r="A20" s="73" t="s">
        <v>43</v>
      </c>
      <c r="B20" s="74"/>
      <c r="C20" s="75"/>
      <c r="D20" s="81" t="s">
        <v>29</v>
      </c>
      <c r="E20" s="81"/>
      <c r="F20" s="101"/>
      <c r="G20" s="70"/>
      <c r="H20" s="95"/>
      <c r="I20" s="95"/>
      <c r="J20" s="335"/>
      <c r="K20" s="335"/>
      <c r="L20" s="95"/>
      <c r="M20" s="59"/>
      <c r="N20" s="82"/>
    </row>
    <row r="21" spans="1:14" ht="14.25" customHeight="1">
      <c r="A21" s="79" t="s">
        <v>2</v>
      </c>
      <c r="B21" s="78">
        <v>129</v>
      </c>
      <c r="C21" s="78">
        <v>38</v>
      </c>
      <c r="D21" s="78">
        <v>17</v>
      </c>
      <c r="E21" s="78">
        <v>45</v>
      </c>
      <c r="F21" s="78">
        <v>29</v>
      </c>
      <c r="G21" s="96" t="s">
        <v>2</v>
      </c>
      <c r="H21" s="95"/>
      <c r="I21" s="95"/>
      <c r="J21" s="95"/>
      <c r="K21" s="95"/>
      <c r="L21" s="95"/>
      <c r="M21" s="59"/>
      <c r="N21" s="82"/>
    </row>
    <row r="22" spans="1:14" ht="14.25" customHeight="1">
      <c r="A22" s="79" t="s">
        <v>3</v>
      </c>
      <c r="B22" s="78">
        <v>130</v>
      </c>
      <c r="C22" s="78">
        <v>38</v>
      </c>
      <c r="D22" s="78">
        <v>16</v>
      </c>
      <c r="E22" s="78">
        <v>43</v>
      </c>
      <c r="F22" s="78">
        <v>32</v>
      </c>
      <c r="G22" s="96" t="s">
        <v>3</v>
      </c>
      <c r="H22" s="95"/>
      <c r="I22" s="95"/>
      <c r="J22" s="95"/>
      <c r="K22" s="95"/>
      <c r="L22" s="95"/>
      <c r="M22" s="59"/>
      <c r="N22" s="82"/>
    </row>
    <row r="23" spans="1:14" ht="14.25" customHeight="1">
      <c r="A23" s="79" t="s">
        <v>4</v>
      </c>
      <c r="B23" s="78">
        <v>135</v>
      </c>
      <c r="C23" s="78">
        <v>37</v>
      </c>
      <c r="D23" s="78">
        <v>17</v>
      </c>
      <c r="E23" s="78">
        <v>43</v>
      </c>
      <c r="F23" s="78">
        <v>38</v>
      </c>
      <c r="G23" s="96" t="s">
        <v>4</v>
      </c>
      <c r="H23" s="95"/>
      <c r="I23" s="95"/>
      <c r="J23" s="95"/>
      <c r="K23" s="95"/>
      <c r="L23" s="95"/>
      <c r="M23" s="59"/>
      <c r="N23" s="82"/>
    </row>
    <row r="24" spans="1:14" ht="14.25" customHeight="1">
      <c r="A24" s="79" t="s">
        <v>240</v>
      </c>
      <c r="B24" s="187">
        <f>SUM(C24:F24)</f>
        <v>136</v>
      </c>
      <c r="C24" s="187">
        <v>35</v>
      </c>
      <c r="D24" s="187">
        <v>15</v>
      </c>
      <c r="E24" s="187">
        <v>45</v>
      </c>
      <c r="F24" s="187">
        <v>41</v>
      </c>
      <c r="G24" s="155" t="s">
        <v>5</v>
      </c>
      <c r="H24" s="95"/>
      <c r="I24" s="95"/>
      <c r="J24" s="95"/>
      <c r="K24" s="95"/>
      <c r="L24" s="95"/>
      <c r="M24" s="59"/>
      <c r="N24" s="82"/>
    </row>
    <row r="25" spans="1:14" ht="14.25" customHeight="1">
      <c r="A25" s="79" t="s">
        <v>281</v>
      </c>
      <c r="B25" s="187">
        <v>137</v>
      </c>
      <c r="C25" s="187">
        <v>34</v>
      </c>
      <c r="D25" s="187">
        <v>13</v>
      </c>
      <c r="E25" s="187">
        <v>47</v>
      </c>
      <c r="F25" s="187">
        <v>43</v>
      </c>
      <c r="G25" s="155" t="s">
        <v>281</v>
      </c>
      <c r="H25" s="95"/>
      <c r="I25" s="95"/>
      <c r="J25" s="95"/>
      <c r="K25" s="95"/>
      <c r="L25" s="95"/>
      <c r="M25" s="59"/>
      <c r="N25" s="82"/>
    </row>
    <row r="26" spans="1:14" ht="14.25" customHeight="1">
      <c r="A26" s="208" t="s">
        <v>286</v>
      </c>
      <c r="B26" s="203">
        <f>SUM(C26:F26)</f>
        <v>133</v>
      </c>
      <c r="C26" s="203">
        <v>31</v>
      </c>
      <c r="D26" s="203">
        <v>16</v>
      </c>
      <c r="E26" s="203">
        <v>44</v>
      </c>
      <c r="F26" s="203">
        <v>42</v>
      </c>
      <c r="G26" s="6" t="s">
        <v>286</v>
      </c>
      <c r="H26" s="95"/>
      <c r="I26" s="95"/>
      <c r="J26" s="95"/>
      <c r="K26" s="95"/>
      <c r="L26" s="95"/>
      <c r="M26" s="59"/>
      <c r="N26" s="82"/>
    </row>
    <row r="27" spans="8:14" s="54" customFormat="1" ht="14.25" customHeight="1">
      <c r="H27" s="99"/>
      <c r="I27" s="99"/>
      <c r="J27" s="99"/>
      <c r="K27" s="99"/>
      <c r="L27" s="99"/>
      <c r="M27" s="99"/>
      <c r="N27" s="100"/>
    </row>
    <row r="28" spans="1:14" s="86" customFormat="1" ht="15.75" customHeight="1">
      <c r="A28" s="180" t="s">
        <v>244</v>
      </c>
      <c r="B28" s="181"/>
      <c r="D28" s="181"/>
      <c r="E28" s="181"/>
      <c r="F28" s="181"/>
      <c r="G28" s="182" t="s">
        <v>235</v>
      </c>
      <c r="H28" s="181"/>
      <c r="I28" s="181"/>
      <c r="J28" s="181"/>
      <c r="K28" s="181"/>
      <c r="L28" s="181"/>
      <c r="N28" s="181"/>
    </row>
    <row r="29" s="55" customFormat="1" ht="15.75" customHeight="1">
      <c r="A29" s="105" t="s">
        <v>187</v>
      </c>
    </row>
    <row r="30" s="35" customFormat="1" ht="15.75" customHeight="1">
      <c r="A30" s="35" t="s">
        <v>210</v>
      </c>
    </row>
  </sheetData>
  <mergeCells count="4">
    <mergeCell ref="A1:G1"/>
    <mergeCell ref="J6:K6"/>
    <mergeCell ref="J13:K13"/>
    <mergeCell ref="J20:K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H24" sqref="H24"/>
    </sheetView>
  </sheetViews>
  <sheetFormatPr defaultColWidth="9.140625" defaultRowHeight="12.75"/>
  <cols>
    <col min="1" max="1" width="10.00390625" style="106" customWidth="1"/>
    <col min="2" max="2" width="9.57421875" style="106" customWidth="1"/>
    <col min="3" max="3" width="8.7109375" style="106" customWidth="1"/>
    <col min="4" max="4" width="10.28125" style="106" customWidth="1"/>
    <col min="5" max="5" width="7.00390625" style="106" customWidth="1"/>
    <col min="6" max="6" width="8.7109375" style="106" customWidth="1"/>
    <col min="7" max="7" width="7.140625" style="106" customWidth="1"/>
    <col min="8" max="8" width="9.28125" style="106" customWidth="1"/>
    <col min="9" max="9" width="7.28125" style="106" customWidth="1"/>
    <col min="10" max="10" width="9.28125" style="106" customWidth="1"/>
    <col min="11" max="11" width="7.421875" style="106" customWidth="1"/>
    <col min="12" max="12" width="9.7109375" style="106" customWidth="1"/>
    <col min="13" max="13" width="11.7109375" style="106" customWidth="1"/>
    <col min="14" max="14" width="10.28125" style="106" customWidth="1"/>
    <col min="15" max="15" width="11.140625" style="106" customWidth="1"/>
    <col min="16" max="16" width="9.7109375" style="106" customWidth="1"/>
    <col min="17" max="16384" width="9.140625" style="106" customWidth="1"/>
  </cols>
  <sheetData>
    <row r="1" spans="1:16" ht="32.25" customHeight="1">
      <c r="A1" s="347" t="s">
        <v>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1:16" s="28" customFormat="1" ht="18" customHeight="1">
      <c r="A2" s="107" t="s">
        <v>45</v>
      </c>
      <c r="P2" s="95" t="s">
        <v>46</v>
      </c>
    </row>
    <row r="3" spans="1:16" s="110" customFormat="1" ht="27" customHeight="1">
      <c r="A3" s="97"/>
      <c r="B3" s="351" t="s">
        <v>47</v>
      </c>
      <c r="C3" s="336"/>
      <c r="D3" s="380" t="s">
        <v>48</v>
      </c>
      <c r="E3" s="336"/>
      <c r="F3" s="351" t="s">
        <v>49</v>
      </c>
      <c r="G3" s="337"/>
      <c r="H3" s="337"/>
      <c r="I3" s="338"/>
      <c r="J3" s="380" t="s">
        <v>50</v>
      </c>
      <c r="K3" s="339"/>
      <c r="L3" s="339"/>
      <c r="M3" s="339"/>
      <c r="N3" s="339"/>
      <c r="O3" s="336"/>
      <c r="P3" s="109"/>
    </row>
    <row r="4" spans="1:16" s="110" customFormat="1" ht="51" customHeight="1">
      <c r="A4" s="111" t="s">
        <v>180</v>
      </c>
      <c r="B4" s="386"/>
      <c r="C4" s="387"/>
      <c r="D4" s="386"/>
      <c r="E4" s="387"/>
      <c r="F4" s="386"/>
      <c r="G4" s="387"/>
      <c r="H4" s="351" t="s">
        <v>51</v>
      </c>
      <c r="I4" s="336"/>
      <c r="J4" s="112"/>
      <c r="K4" s="113"/>
      <c r="L4" s="38" t="s">
        <v>52</v>
      </c>
      <c r="M4" s="114" t="s">
        <v>53</v>
      </c>
      <c r="N4" s="114" t="s">
        <v>54</v>
      </c>
      <c r="O4" s="114" t="s">
        <v>55</v>
      </c>
      <c r="P4" s="112" t="s">
        <v>190</v>
      </c>
    </row>
    <row r="5" spans="1:16" s="110" customFormat="1" ht="27" customHeight="1">
      <c r="A5" s="113"/>
      <c r="B5" s="112"/>
      <c r="C5" s="108" t="s">
        <v>56</v>
      </c>
      <c r="D5" s="115" t="s">
        <v>57</v>
      </c>
      <c r="E5" s="108" t="s">
        <v>56</v>
      </c>
      <c r="F5" s="112"/>
      <c r="G5" s="108" t="s">
        <v>56</v>
      </c>
      <c r="H5" s="115" t="s">
        <v>58</v>
      </c>
      <c r="I5" s="108" t="s">
        <v>56</v>
      </c>
      <c r="J5" s="112"/>
      <c r="K5" s="108" t="s">
        <v>56</v>
      </c>
      <c r="L5" s="112"/>
      <c r="M5" s="70" t="s">
        <v>59</v>
      </c>
      <c r="N5" s="112" t="s">
        <v>60</v>
      </c>
      <c r="O5" s="112" t="s">
        <v>61</v>
      </c>
      <c r="P5" s="112" t="s">
        <v>191</v>
      </c>
    </row>
    <row r="6" spans="1:16" s="110" customFormat="1" ht="38.25">
      <c r="A6" s="111" t="s">
        <v>189</v>
      </c>
      <c r="B6" s="112"/>
      <c r="C6" s="112"/>
      <c r="D6" s="115" t="s">
        <v>62</v>
      </c>
      <c r="E6" s="112"/>
      <c r="F6" s="382"/>
      <c r="G6" s="112"/>
      <c r="H6" s="91" t="s">
        <v>63</v>
      </c>
      <c r="I6" s="112"/>
      <c r="J6" s="112"/>
      <c r="K6" s="112"/>
      <c r="L6" s="70" t="s">
        <v>64</v>
      </c>
      <c r="M6" s="116" t="s">
        <v>65</v>
      </c>
      <c r="N6" s="70" t="s">
        <v>66</v>
      </c>
      <c r="O6" s="112" t="s">
        <v>67</v>
      </c>
      <c r="P6" s="112" t="s">
        <v>182</v>
      </c>
    </row>
    <row r="7" spans="1:16" s="110" customFormat="1" ht="27" customHeight="1">
      <c r="A7" s="117"/>
      <c r="B7" s="118" t="s">
        <v>21</v>
      </c>
      <c r="C7" s="118" t="s">
        <v>68</v>
      </c>
      <c r="D7" s="118" t="s">
        <v>69</v>
      </c>
      <c r="E7" s="118" t="s">
        <v>68</v>
      </c>
      <c r="F7" s="383"/>
      <c r="G7" s="118" t="s">
        <v>68</v>
      </c>
      <c r="H7" s="119" t="s">
        <v>70</v>
      </c>
      <c r="I7" s="118" t="s">
        <v>68</v>
      </c>
      <c r="J7" s="118"/>
      <c r="K7" s="118" t="s">
        <v>68</v>
      </c>
      <c r="L7" s="118" t="s">
        <v>71</v>
      </c>
      <c r="M7" s="118" t="s">
        <v>72</v>
      </c>
      <c r="N7" s="118" t="s">
        <v>73</v>
      </c>
      <c r="O7" s="118" t="s">
        <v>74</v>
      </c>
      <c r="P7" s="118"/>
    </row>
    <row r="8" spans="1:16" s="110" customFormat="1" ht="21.75" customHeight="1">
      <c r="A8" s="113">
        <v>2003</v>
      </c>
      <c r="B8" s="123">
        <v>281</v>
      </c>
      <c r="C8" s="120">
        <v>100</v>
      </c>
      <c r="D8" s="121">
        <v>72</v>
      </c>
      <c r="E8" s="120">
        <v>25.622775800711743</v>
      </c>
      <c r="F8" s="121">
        <v>12</v>
      </c>
      <c r="G8" s="120">
        <v>4.270462633451958</v>
      </c>
      <c r="H8" s="113">
        <v>12</v>
      </c>
      <c r="I8" s="120">
        <v>4.270462633451958</v>
      </c>
      <c r="J8" s="121">
        <v>196</v>
      </c>
      <c r="K8" s="120">
        <v>69.7508896797153</v>
      </c>
      <c r="L8" s="121">
        <v>26</v>
      </c>
      <c r="M8" s="121">
        <v>74</v>
      </c>
      <c r="N8" s="121">
        <v>28</v>
      </c>
      <c r="O8" s="122">
        <v>69</v>
      </c>
      <c r="P8" s="113">
        <v>2003</v>
      </c>
    </row>
    <row r="9" spans="1:16" s="110" customFormat="1" ht="21.75" customHeight="1">
      <c r="A9" s="113">
        <v>2004</v>
      </c>
      <c r="B9" s="123">
        <v>278</v>
      </c>
      <c r="C9" s="120">
        <v>100</v>
      </c>
      <c r="D9" s="121">
        <v>68</v>
      </c>
      <c r="E9" s="120">
        <v>24.5</v>
      </c>
      <c r="F9" s="121">
        <v>12</v>
      </c>
      <c r="G9" s="120">
        <v>4.270462633451958</v>
      </c>
      <c r="H9" s="113">
        <v>12</v>
      </c>
      <c r="I9" s="120">
        <v>4.270462633451958</v>
      </c>
      <c r="J9" s="121">
        <v>198</v>
      </c>
      <c r="K9" s="120">
        <v>71.2</v>
      </c>
      <c r="L9" s="121">
        <v>25</v>
      </c>
      <c r="M9" s="121">
        <v>74</v>
      </c>
      <c r="N9" s="121">
        <v>28</v>
      </c>
      <c r="O9" s="122">
        <v>72</v>
      </c>
      <c r="P9" s="113">
        <v>2004</v>
      </c>
    </row>
    <row r="10" spans="1:16" s="110" customFormat="1" ht="21.75" customHeight="1">
      <c r="A10" s="113">
        <v>2005</v>
      </c>
      <c r="B10" s="123">
        <v>284</v>
      </c>
      <c r="C10" s="120">
        <v>100</v>
      </c>
      <c r="D10" s="121">
        <v>67</v>
      </c>
      <c r="E10" s="120">
        <v>23.591549295774648</v>
      </c>
      <c r="F10" s="121">
        <v>11</v>
      </c>
      <c r="G10" s="120">
        <v>3.9</v>
      </c>
      <c r="H10" s="113">
        <v>11</v>
      </c>
      <c r="I10" s="120">
        <v>3.9</v>
      </c>
      <c r="J10" s="121">
        <v>206</v>
      </c>
      <c r="K10" s="120">
        <v>72.5</v>
      </c>
      <c r="L10" s="121">
        <v>21.75</v>
      </c>
      <c r="M10" s="121">
        <v>75.25</v>
      </c>
      <c r="N10" s="121">
        <v>26.5</v>
      </c>
      <c r="O10" s="122">
        <v>81.5</v>
      </c>
      <c r="P10" s="113">
        <v>2005</v>
      </c>
    </row>
    <row r="11" spans="1:16" s="110" customFormat="1" ht="21.75" customHeight="1">
      <c r="A11" s="113">
        <v>2006</v>
      </c>
      <c r="B11" s="123">
        <v>289</v>
      </c>
      <c r="C11" s="120">
        <v>100</v>
      </c>
      <c r="D11" s="121">
        <v>64</v>
      </c>
      <c r="E11" s="120">
        <v>22.1</v>
      </c>
      <c r="F11" s="121">
        <v>10</v>
      </c>
      <c r="G11" s="120">
        <v>3.6</v>
      </c>
      <c r="H11" s="113">
        <v>10</v>
      </c>
      <c r="I11" s="120">
        <v>3.5</v>
      </c>
      <c r="J11" s="121">
        <v>215</v>
      </c>
      <c r="K11" s="120">
        <v>74.4</v>
      </c>
      <c r="L11" s="121">
        <v>21</v>
      </c>
      <c r="M11" s="121">
        <v>74</v>
      </c>
      <c r="N11" s="121">
        <v>30</v>
      </c>
      <c r="O11" s="122">
        <v>91</v>
      </c>
      <c r="P11" s="113">
        <v>2006</v>
      </c>
    </row>
    <row r="12" spans="1:16" s="110" customFormat="1" ht="21.75" customHeight="1">
      <c r="A12" s="113">
        <v>2007</v>
      </c>
      <c r="B12" s="123">
        <v>288.5</v>
      </c>
      <c r="C12" s="120">
        <v>100</v>
      </c>
      <c r="D12" s="121">
        <v>62</v>
      </c>
      <c r="E12" s="120">
        <v>21.5</v>
      </c>
      <c r="F12" s="121">
        <v>8.25</v>
      </c>
      <c r="G12" s="120">
        <v>2.859618717504333</v>
      </c>
      <c r="H12" s="113">
        <v>8.25</v>
      </c>
      <c r="I12" s="120">
        <v>2.859618717504333</v>
      </c>
      <c r="J12" s="121">
        <v>219</v>
      </c>
      <c r="K12" s="120">
        <v>75.8</v>
      </c>
      <c r="L12" s="121">
        <v>20.5</v>
      </c>
      <c r="M12" s="121">
        <v>73.75</v>
      </c>
      <c r="N12" s="121">
        <v>33</v>
      </c>
      <c r="O12" s="122">
        <v>91</v>
      </c>
      <c r="P12" s="113">
        <v>2007</v>
      </c>
    </row>
    <row r="13" spans="1:16" s="126" customFormat="1" ht="21.75" customHeight="1">
      <c r="A13" s="209">
        <v>2008</v>
      </c>
      <c r="B13" s="210">
        <v>290</v>
      </c>
      <c r="C13" s="211">
        <f>B13/B13*100</f>
        <v>100</v>
      </c>
      <c r="D13" s="212">
        <v>60</v>
      </c>
      <c r="E13" s="211">
        <v>20.6</v>
      </c>
      <c r="F13" s="212">
        <f>AVERAGE(F15:F18)</f>
        <v>10.333333333333334</v>
      </c>
      <c r="G13" s="211">
        <v>3.4</v>
      </c>
      <c r="H13" s="212">
        <v>9</v>
      </c>
      <c r="I13" s="211">
        <f>H13/B13*100</f>
        <v>3.103448275862069</v>
      </c>
      <c r="J13" s="212">
        <v>221</v>
      </c>
      <c r="K13" s="211">
        <v>76</v>
      </c>
      <c r="L13" s="212">
        <v>23</v>
      </c>
      <c r="M13" s="212">
        <v>70</v>
      </c>
      <c r="N13" s="212">
        <v>32</v>
      </c>
      <c r="O13" s="214">
        <v>96</v>
      </c>
      <c r="P13" s="209">
        <v>2008</v>
      </c>
    </row>
    <row r="14" spans="1:16" s="110" customFormat="1" ht="21.75" customHeight="1">
      <c r="A14" s="215">
        <v>36895</v>
      </c>
      <c r="B14" s="216">
        <v>287</v>
      </c>
      <c r="C14" s="213">
        <f>B14/B14*100</f>
        <v>100</v>
      </c>
      <c r="D14" s="217">
        <v>61</v>
      </c>
      <c r="E14" s="213">
        <f>D14/B14*100</f>
        <v>21.254355400696863</v>
      </c>
      <c r="F14" s="217">
        <v>9</v>
      </c>
      <c r="G14" s="213">
        <f>F14/B14*100</f>
        <v>3.1358885017421603</v>
      </c>
      <c r="H14" s="217">
        <v>8</v>
      </c>
      <c r="I14" s="213">
        <f>H14/B14*100</f>
        <v>2.7874564459930316</v>
      </c>
      <c r="J14" s="217">
        <f>L14+M14+N14+O14</f>
        <v>217</v>
      </c>
      <c r="K14" s="213">
        <f>J14/B14*100</f>
        <v>75.60975609756098</v>
      </c>
      <c r="L14" s="217">
        <v>21</v>
      </c>
      <c r="M14" s="217">
        <v>72</v>
      </c>
      <c r="N14" s="217">
        <v>35</v>
      </c>
      <c r="O14" s="218">
        <v>89</v>
      </c>
      <c r="P14" s="215">
        <v>36895</v>
      </c>
    </row>
    <row r="15" spans="1:16" s="110" customFormat="1" ht="21.75" customHeight="1">
      <c r="A15" s="215">
        <v>36926</v>
      </c>
      <c r="B15" s="216">
        <v>293</v>
      </c>
      <c r="C15" s="213">
        <f>B15/B15*100</f>
        <v>100</v>
      </c>
      <c r="D15" s="217">
        <v>62</v>
      </c>
      <c r="E15" s="213">
        <f>D15/B15*100</f>
        <v>21.160409556313994</v>
      </c>
      <c r="F15" s="217">
        <v>10</v>
      </c>
      <c r="G15" s="213">
        <f>F15/B15*100</f>
        <v>3.4129692832764507</v>
      </c>
      <c r="H15" s="217">
        <v>9</v>
      </c>
      <c r="I15" s="213">
        <f>H15/B15*100</f>
        <v>3.0716723549488054</v>
      </c>
      <c r="J15" s="217">
        <f>L15+M15+N15+O15</f>
        <v>222</v>
      </c>
      <c r="K15" s="213">
        <f>J15/B15*100</f>
        <v>75.76791808873719</v>
      </c>
      <c r="L15" s="217">
        <v>22</v>
      </c>
      <c r="M15" s="217">
        <v>70</v>
      </c>
      <c r="N15" s="217">
        <v>33</v>
      </c>
      <c r="O15" s="218">
        <v>97</v>
      </c>
      <c r="P15" s="215">
        <v>36926</v>
      </c>
    </row>
    <row r="16" spans="1:16" s="110" customFormat="1" ht="21.75" customHeight="1">
      <c r="A16" s="215">
        <v>36954</v>
      </c>
      <c r="B16" s="216">
        <v>289</v>
      </c>
      <c r="C16" s="213">
        <f>B16/B16*100</f>
        <v>100</v>
      </c>
      <c r="D16" s="217">
        <v>56</v>
      </c>
      <c r="E16" s="213">
        <f>D16/B16*100</f>
        <v>19.377162629757784</v>
      </c>
      <c r="F16" s="217">
        <v>10</v>
      </c>
      <c r="G16" s="213">
        <f>F16/B16*100</f>
        <v>3.4602076124567476</v>
      </c>
      <c r="H16" s="217">
        <v>10</v>
      </c>
      <c r="I16" s="213">
        <f>H16/B16*100</f>
        <v>3.4602076124567476</v>
      </c>
      <c r="J16" s="217">
        <f>L16+M16+N16+O16</f>
        <v>222</v>
      </c>
      <c r="K16" s="213">
        <f>J16/B16*100</f>
        <v>76.8166089965398</v>
      </c>
      <c r="L16" s="217">
        <v>25</v>
      </c>
      <c r="M16" s="217">
        <v>67</v>
      </c>
      <c r="N16" s="217">
        <v>31</v>
      </c>
      <c r="O16" s="218">
        <v>99</v>
      </c>
      <c r="P16" s="215">
        <v>36954</v>
      </c>
    </row>
    <row r="17" spans="1:16" s="110" customFormat="1" ht="21.75" customHeight="1">
      <c r="A17" s="219">
        <v>36985</v>
      </c>
      <c r="B17" s="220">
        <v>292</v>
      </c>
      <c r="C17" s="222">
        <f>B17/B17*100</f>
        <v>100</v>
      </c>
      <c r="D17" s="221">
        <v>60</v>
      </c>
      <c r="E17" s="222">
        <f>D17/B17*100</f>
        <v>20.54794520547945</v>
      </c>
      <c r="F17" s="221">
        <v>11</v>
      </c>
      <c r="G17" s="222">
        <f>F17/B17*100</f>
        <v>3.767123287671233</v>
      </c>
      <c r="H17" s="221">
        <v>10</v>
      </c>
      <c r="I17" s="222">
        <f>H17/B17*100</f>
        <v>3.4246575342465753</v>
      </c>
      <c r="J17" s="221">
        <v>222</v>
      </c>
      <c r="K17" s="222">
        <f>J17/B17*100</f>
        <v>76.02739726027397</v>
      </c>
      <c r="L17" s="221">
        <v>24</v>
      </c>
      <c r="M17" s="221">
        <v>70</v>
      </c>
      <c r="N17" s="221">
        <v>30</v>
      </c>
      <c r="O17" s="223">
        <v>97</v>
      </c>
      <c r="P17" s="224">
        <v>36985</v>
      </c>
    </row>
    <row r="18" spans="1:16" s="128" customFormat="1" ht="15.75" customHeight="1">
      <c r="A18" s="384" t="s">
        <v>280</v>
      </c>
      <c r="B18" s="385"/>
      <c r="C18" s="385"/>
      <c r="D18" s="385"/>
      <c r="E18" s="225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7" t="s">
        <v>245</v>
      </c>
    </row>
    <row r="19" s="128" customFormat="1" ht="15.75" customHeight="1">
      <c r="A19" s="83" t="s">
        <v>211</v>
      </c>
    </row>
    <row r="20" s="128" customFormat="1" ht="15.75" customHeight="1">
      <c r="A20" s="128" t="s">
        <v>212</v>
      </c>
    </row>
  </sheetData>
  <mergeCells count="11">
    <mergeCell ref="F6:F7"/>
    <mergeCell ref="A18:D18"/>
    <mergeCell ref="B4:C4"/>
    <mergeCell ref="D4:E4"/>
    <mergeCell ref="F4:G4"/>
    <mergeCell ref="H4:I4"/>
    <mergeCell ref="A1:P1"/>
    <mergeCell ref="B3:C3"/>
    <mergeCell ref="D3:E3"/>
    <mergeCell ref="F3:I3"/>
    <mergeCell ref="J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I24" sqref="I24"/>
    </sheetView>
  </sheetViews>
  <sheetFormatPr defaultColWidth="9.140625" defaultRowHeight="12.75"/>
  <cols>
    <col min="1" max="1" width="10.57421875" style="129" customWidth="1"/>
    <col min="2" max="2" width="11.00390625" style="129" customWidth="1"/>
    <col min="3" max="3" width="9.140625" style="129" customWidth="1"/>
    <col min="4" max="4" width="11.28125" style="129" customWidth="1"/>
    <col min="5" max="5" width="8.8515625" style="129" customWidth="1"/>
    <col min="6" max="6" width="14.57421875" style="129" customWidth="1"/>
    <col min="7" max="7" width="9.00390625" style="129" customWidth="1"/>
    <col min="8" max="8" width="12.00390625" style="129" customWidth="1"/>
    <col min="9" max="9" width="9.57421875" style="129" customWidth="1"/>
    <col min="10" max="10" width="11.28125" style="129" customWidth="1"/>
    <col min="11" max="11" width="9.00390625" style="129" customWidth="1"/>
    <col min="12" max="12" width="10.7109375" style="129" customWidth="1"/>
    <col min="13" max="13" width="8.8515625" style="129" customWidth="1"/>
    <col min="14" max="14" width="10.8515625" style="129" customWidth="1"/>
    <col min="15" max="16384" width="9.140625" style="129" customWidth="1"/>
  </cols>
  <sheetData>
    <row r="1" spans="1:14" ht="32.25" customHeight="1">
      <c r="A1" s="347" t="s">
        <v>237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2" s="28" customFormat="1" ht="18" customHeight="1">
      <c r="A2" s="107" t="s">
        <v>213</v>
      </c>
      <c r="L2" s="139" t="s">
        <v>46</v>
      </c>
    </row>
    <row r="3" spans="1:12" s="35" customFormat="1" ht="18" customHeight="1">
      <c r="A3" s="390" t="s">
        <v>217</v>
      </c>
      <c r="B3" s="388" t="s">
        <v>216</v>
      </c>
      <c r="C3" s="350"/>
      <c r="D3" s="351" t="s">
        <v>287</v>
      </c>
      <c r="E3" s="350"/>
      <c r="F3" s="351" t="s">
        <v>289</v>
      </c>
      <c r="G3" s="350"/>
      <c r="H3" s="351" t="s">
        <v>75</v>
      </c>
      <c r="I3" s="350"/>
      <c r="J3" s="351" t="s">
        <v>76</v>
      </c>
      <c r="K3" s="350"/>
      <c r="L3" s="393" t="s">
        <v>218</v>
      </c>
    </row>
    <row r="4" spans="1:12" s="35" customFormat="1" ht="7.5" customHeight="1">
      <c r="A4" s="391"/>
      <c r="B4" s="342"/>
      <c r="C4" s="389"/>
      <c r="D4" s="342"/>
      <c r="E4" s="389"/>
      <c r="F4" s="342"/>
      <c r="G4" s="389"/>
      <c r="H4" s="342"/>
      <c r="I4" s="389"/>
      <c r="J4" s="342"/>
      <c r="K4" s="389"/>
      <c r="L4" s="394"/>
    </row>
    <row r="5" spans="1:12" s="35" customFormat="1" ht="14.25" customHeight="1">
      <c r="A5" s="391"/>
      <c r="B5" s="124"/>
      <c r="C5" s="31" t="s">
        <v>56</v>
      </c>
      <c r="D5" s="43"/>
      <c r="E5" s="31" t="s">
        <v>56</v>
      </c>
      <c r="F5" s="37" t="s">
        <v>290</v>
      </c>
      <c r="G5" s="31" t="s">
        <v>56</v>
      </c>
      <c r="H5" s="125"/>
      <c r="I5" s="31" t="s">
        <v>56</v>
      </c>
      <c r="K5" s="31" t="s">
        <v>56</v>
      </c>
      <c r="L5" s="394"/>
    </row>
    <row r="6" spans="1:12" s="35" customFormat="1" ht="14.25" customHeight="1">
      <c r="A6" s="391"/>
      <c r="B6" s="43"/>
      <c r="C6" s="40"/>
      <c r="D6" s="45"/>
      <c r="E6" s="40"/>
      <c r="F6" s="43" t="s">
        <v>291</v>
      </c>
      <c r="G6" s="40"/>
      <c r="H6" s="144"/>
      <c r="I6" s="43"/>
      <c r="K6" s="43"/>
      <c r="L6" s="394"/>
    </row>
    <row r="7" spans="1:12" s="35" customFormat="1" ht="14.25" customHeight="1">
      <c r="A7" s="391"/>
      <c r="B7" s="43"/>
      <c r="C7" s="43" t="s">
        <v>77</v>
      </c>
      <c r="D7" s="143"/>
      <c r="E7" s="43" t="s">
        <v>77</v>
      </c>
      <c r="F7" s="397" t="s">
        <v>292</v>
      </c>
      <c r="G7" s="43" t="s">
        <v>77</v>
      </c>
      <c r="H7" s="144"/>
      <c r="I7" s="43" t="s">
        <v>77</v>
      </c>
      <c r="J7" s="44" t="s">
        <v>78</v>
      </c>
      <c r="K7" s="43" t="s">
        <v>77</v>
      </c>
      <c r="L7" s="394"/>
    </row>
    <row r="8" spans="1:12" s="143" customFormat="1" ht="22.5" customHeight="1">
      <c r="A8" s="392"/>
      <c r="B8" s="48" t="s">
        <v>21</v>
      </c>
      <c r="C8" s="142" t="s">
        <v>79</v>
      </c>
      <c r="D8" s="48" t="s">
        <v>288</v>
      </c>
      <c r="E8" s="142" t="s">
        <v>79</v>
      </c>
      <c r="F8" s="398"/>
      <c r="G8" s="142" t="s">
        <v>79</v>
      </c>
      <c r="H8" s="48" t="s">
        <v>80</v>
      </c>
      <c r="I8" s="142" t="s">
        <v>79</v>
      </c>
      <c r="J8" s="46" t="s">
        <v>81</v>
      </c>
      <c r="K8" s="142" t="s">
        <v>79</v>
      </c>
      <c r="L8" s="395"/>
    </row>
    <row r="9" spans="1:12" s="35" customFormat="1" ht="12.75" customHeight="1">
      <c r="A9" s="130" t="s">
        <v>219</v>
      </c>
      <c r="B9" s="131">
        <f>D9+F9+H9+J9+B26+D26+F26+H26+J26</f>
        <v>281</v>
      </c>
      <c r="C9" s="131">
        <v>100</v>
      </c>
      <c r="D9" s="131">
        <v>4</v>
      </c>
      <c r="E9" s="132">
        <f>D9/B9*100</f>
        <v>1.4234875444839856</v>
      </c>
      <c r="F9" s="131">
        <v>34</v>
      </c>
      <c r="G9" s="132">
        <f>F9/B9*100</f>
        <v>12.099644128113878</v>
      </c>
      <c r="H9" s="131">
        <v>31</v>
      </c>
      <c r="I9" s="132">
        <v>11.0320284697509</v>
      </c>
      <c r="J9" s="131">
        <v>43</v>
      </c>
      <c r="K9" s="133">
        <v>15.302491103202847</v>
      </c>
      <c r="L9" s="147" t="s">
        <v>219</v>
      </c>
    </row>
    <row r="10" spans="1:12" s="135" customFormat="1" ht="12.75" customHeight="1">
      <c r="A10" s="130" t="s">
        <v>220</v>
      </c>
      <c r="B10" s="131">
        <v>278</v>
      </c>
      <c r="C10" s="131">
        <v>100</v>
      </c>
      <c r="D10" s="131">
        <v>4</v>
      </c>
      <c r="E10" s="132">
        <v>1.4388489208633095</v>
      </c>
      <c r="F10" s="131">
        <v>29</v>
      </c>
      <c r="G10" s="132">
        <v>10.431654676258994</v>
      </c>
      <c r="H10" s="131">
        <v>29</v>
      </c>
      <c r="I10" s="132">
        <v>10.431654676258994</v>
      </c>
      <c r="J10" s="131">
        <v>39</v>
      </c>
      <c r="K10" s="133">
        <v>14.028776978417264</v>
      </c>
      <c r="L10" s="147" t="s">
        <v>220</v>
      </c>
    </row>
    <row r="11" spans="1:12" s="135" customFormat="1" ht="12.75" customHeight="1">
      <c r="A11" s="130" t="s">
        <v>4</v>
      </c>
      <c r="B11" s="131">
        <v>284</v>
      </c>
      <c r="C11" s="131">
        <v>100</v>
      </c>
      <c r="D11" s="131">
        <v>4.75</v>
      </c>
      <c r="E11" s="132">
        <v>1.6725352112676055</v>
      </c>
      <c r="F11" s="131">
        <v>34</v>
      </c>
      <c r="G11" s="132">
        <v>11.971830985915492</v>
      </c>
      <c r="H11" s="131">
        <v>30.5</v>
      </c>
      <c r="I11" s="132">
        <v>10.73943661971831</v>
      </c>
      <c r="J11" s="131">
        <v>38</v>
      </c>
      <c r="K11" s="133">
        <v>13.380281690140844</v>
      </c>
      <c r="L11" s="147" t="s">
        <v>4</v>
      </c>
    </row>
    <row r="12" spans="1:12" s="135" customFormat="1" ht="12.75" customHeight="1">
      <c r="A12" s="130" t="s">
        <v>241</v>
      </c>
      <c r="B12" s="131">
        <v>288.5</v>
      </c>
      <c r="C12" s="131">
        <v>100</v>
      </c>
      <c r="D12" s="131">
        <v>3.75</v>
      </c>
      <c r="E12" s="132">
        <v>1.2998266897746966</v>
      </c>
      <c r="F12" s="131">
        <v>33</v>
      </c>
      <c r="G12" s="132">
        <v>11.438474870017332</v>
      </c>
      <c r="H12" s="131">
        <v>38.75</v>
      </c>
      <c r="I12" s="132">
        <v>13.4315424610052</v>
      </c>
      <c r="J12" s="131">
        <v>39</v>
      </c>
      <c r="K12" s="133">
        <v>13.518197573656845</v>
      </c>
      <c r="L12" s="147" t="s">
        <v>241</v>
      </c>
    </row>
    <row r="13" spans="1:12" s="135" customFormat="1" ht="12.75" customHeight="1">
      <c r="A13" s="130" t="s">
        <v>281</v>
      </c>
      <c r="B13" s="131">
        <v>288</v>
      </c>
      <c r="C13" s="131">
        <v>100</v>
      </c>
      <c r="D13" s="131">
        <v>2</v>
      </c>
      <c r="E13" s="132">
        <v>0.6944444444444444</v>
      </c>
      <c r="F13" s="185">
        <v>33</v>
      </c>
      <c r="G13" s="132">
        <v>11.458333333333332</v>
      </c>
      <c r="H13" s="131">
        <v>42</v>
      </c>
      <c r="I13" s="132">
        <v>14.583333333333334</v>
      </c>
      <c r="J13" s="131">
        <v>36</v>
      </c>
      <c r="K13" s="133">
        <v>12.5</v>
      </c>
      <c r="L13" s="285" t="s">
        <v>281</v>
      </c>
    </row>
    <row r="14" spans="1:12" s="54" customFormat="1" ht="12.75" customHeight="1">
      <c r="A14" s="190" t="s">
        <v>286</v>
      </c>
      <c r="B14" s="234">
        <v>290</v>
      </c>
      <c r="C14" s="228">
        <v>100</v>
      </c>
      <c r="D14" s="228">
        <v>3.3333333333333335</v>
      </c>
      <c r="E14" s="229">
        <v>1.1494252873563218</v>
      </c>
      <c r="F14" s="228">
        <v>40.333333333333336</v>
      </c>
      <c r="G14" s="229">
        <v>13.908045977011497</v>
      </c>
      <c r="H14" s="228">
        <v>38</v>
      </c>
      <c r="I14" s="229">
        <v>13.10344827586207</v>
      </c>
      <c r="J14" s="228">
        <v>37</v>
      </c>
      <c r="K14" s="230">
        <v>12.758620689655173</v>
      </c>
      <c r="L14" s="231" t="s">
        <v>286</v>
      </c>
    </row>
    <row r="15" spans="1:12" s="35" customFormat="1" ht="12.75" customHeight="1">
      <c r="A15" s="232">
        <v>36895</v>
      </c>
      <c r="B15" s="304">
        <v>287</v>
      </c>
      <c r="C15" s="305">
        <v>100</v>
      </c>
      <c r="D15" s="305">
        <v>3</v>
      </c>
      <c r="E15" s="306">
        <v>1.0452961672473868</v>
      </c>
      <c r="F15" s="305">
        <v>37</v>
      </c>
      <c r="G15" s="306">
        <v>12.89198606271777</v>
      </c>
      <c r="H15" s="305">
        <v>41</v>
      </c>
      <c r="I15" s="306">
        <v>14.285714285714285</v>
      </c>
      <c r="J15" s="305">
        <v>37</v>
      </c>
      <c r="K15" s="307">
        <v>12.89198606271777</v>
      </c>
      <c r="L15" s="235">
        <v>36895</v>
      </c>
    </row>
    <row r="16" spans="1:12" s="35" customFormat="1" ht="12.75" customHeight="1">
      <c r="A16" s="232">
        <v>36926</v>
      </c>
      <c r="B16" s="304">
        <v>293</v>
      </c>
      <c r="C16" s="305">
        <v>100</v>
      </c>
      <c r="D16" s="305">
        <v>4</v>
      </c>
      <c r="E16" s="306">
        <v>1.3651877133105803</v>
      </c>
      <c r="F16" s="305">
        <v>42</v>
      </c>
      <c r="G16" s="306">
        <v>14.334470989761092</v>
      </c>
      <c r="H16" s="305">
        <v>38</v>
      </c>
      <c r="I16" s="306">
        <v>12.969283276450511</v>
      </c>
      <c r="J16" s="305">
        <v>38</v>
      </c>
      <c r="K16" s="307">
        <v>12.969283276450511</v>
      </c>
      <c r="L16" s="235">
        <v>36926</v>
      </c>
    </row>
    <row r="17" spans="1:12" s="35" customFormat="1" ht="12.75" customHeight="1">
      <c r="A17" s="232">
        <v>36954</v>
      </c>
      <c r="B17" s="304">
        <v>289</v>
      </c>
      <c r="C17" s="305">
        <v>100</v>
      </c>
      <c r="D17" s="305">
        <v>3</v>
      </c>
      <c r="E17" s="306">
        <v>1.0380622837370241</v>
      </c>
      <c r="F17" s="305">
        <v>41</v>
      </c>
      <c r="G17" s="306">
        <v>14.186851211072666</v>
      </c>
      <c r="H17" s="305">
        <v>37</v>
      </c>
      <c r="I17" s="306">
        <v>12.802768166089965</v>
      </c>
      <c r="J17" s="305">
        <v>37</v>
      </c>
      <c r="K17" s="307">
        <v>12.802768166089965</v>
      </c>
      <c r="L17" s="235">
        <v>36954</v>
      </c>
    </row>
    <row r="18" spans="1:12" s="35" customFormat="1" ht="12.75" customHeight="1">
      <c r="A18" s="233">
        <v>36985</v>
      </c>
      <c r="B18" s="308">
        <v>292</v>
      </c>
      <c r="C18" s="309">
        <v>100</v>
      </c>
      <c r="D18" s="309">
        <v>3</v>
      </c>
      <c r="E18" s="310">
        <v>1.0273972602739725</v>
      </c>
      <c r="F18" s="309">
        <v>38</v>
      </c>
      <c r="G18" s="310">
        <v>13.013698630136986</v>
      </c>
      <c r="H18" s="309">
        <v>37</v>
      </c>
      <c r="I18" s="310">
        <v>12.67123287671233</v>
      </c>
      <c r="J18" s="309">
        <v>38</v>
      </c>
      <c r="K18" s="311">
        <v>13.013698630136986</v>
      </c>
      <c r="L18" s="236">
        <v>36985</v>
      </c>
    </row>
    <row r="19" spans="1:10" s="128" customFormat="1" ht="6.75" customHeight="1">
      <c r="A19" s="128" t="s">
        <v>82</v>
      </c>
      <c r="J19" s="140"/>
    </row>
    <row r="20" spans="1:12" s="35" customFormat="1" ht="15.75" customHeight="1">
      <c r="A20" s="390" t="s">
        <v>217</v>
      </c>
      <c r="B20" s="351" t="s">
        <v>83</v>
      </c>
      <c r="C20" s="350"/>
      <c r="D20" s="351" t="s">
        <v>293</v>
      </c>
      <c r="E20" s="350"/>
      <c r="F20" s="351" t="s">
        <v>84</v>
      </c>
      <c r="G20" s="350"/>
      <c r="H20" s="351" t="s">
        <v>85</v>
      </c>
      <c r="I20" s="350"/>
      <c r="J20" s="351" t="s">
        <v>214</v>
      </c>
      <c r="K20" s="350"/>
      <c r="L20" s="393" t="s">
        <v>218</v>
      </c>
    </row>
    <row r="21" spans="1:12" s="35" customFormat="1" ht="11.25" customHeight="1">
      <c r="A21" s="391"/>
      <c r="B21" s="342"/>
      <c r="C21" s="396"/>
      <c r="D21" s="342"/>
      <c r="E21" s="389"/>
      <c r="F21" s="342"/>
      <c r="G21" s="389"/>
      <c r="H21" s="342"/>
      <c r="I21" s="389"/>
      <c r="J21" s="342"/>
      <c r="K21" s="389"/>
      <c r="L21" s="394"/>
    </row>
    <row r="22" spans="1:12" s="35" customFormat="1" ht="15.75" customHeight="1">
      <c r="A22" s="391"/>
      <c r="B22" s="43"/>
      <c r="C22" s="134" t="s">
        <v>56</v>
      </c>
      <c r="D22" s="37" t="s">
        <v>86</v>
      </c>
      <c r="E22" s="31" t="s">
        <v>56</v>
      </c>
      <c r="F22" s="44" t="s">
        <v>87</v>
      </c>
      <c r="G22" s="31" t="s">
        <v>56</v>
      </c>
      <c r="H22" s="125" t="s">
        <v>88</v>
      </c>
      <c r="I22" s="31" t="s">
        <v>56</v>
      </c>
      <c r="J22" s="43"/>
      <c r="K22" s="31" t="s">
        <v>56</v>
      </c>
      <c r="L22" s="394"/>
    </row>
    <row r="23" spans="1:12" s="35" customFormat="1" ht="13.5" customHeight="1">
      <c r="A23" s="391"/>
      <c r="B23" s="45"/>
      <c r="C23" s="40"/>
      <c r="D23" s="43" t="s">
        <v>89</v>
      </c>
      <c r="E23" s="40"/>
      <c r="F23" s="44" t="s">
        <v>90</v>
      </c>
      <c r="G23" s="43"/>
      <c r="H23" s="125" t="s">
        <v>91</v>
      </c>
      <c r="I23" s="43"/>
      <c r="J23" s="43"/>
      <c r="K23" s="43"/>
      <c r="L23" s="394"/>
    </row>
    <row r="24" spans="1:12" s="35" customFormat="1" ht="22.5" customHeight="1">
      <c r="A24" s="391"/>
      <c r="B24" s="141" t="s">
        <v>92</v>
      </c>
      <c r="C24" s="43" t="s">
        <v>77</v>
      </c>
      <c r="D24" s="125" t="s">
        <v>93</v>
      </c>
      <c r="E24" s="43" t="s">
        <v>77</v>
      </c>
      <c r="F24" s="44" t="s">
        <v>94</v>
      </c>
      <c r="G24" s="43" t="s">
        <v>77</v>
      </c>
      <c r="H24" s="125" t="s">
        <v>95</v>
      </c>
      <c r="I24" s="43" t="s">
        <v>77</v>
      </c>
      <c r="J24" s="43" t="s">
        <v>96</v>
      </c>
      <c r="K24" s="43" t="s">
        <v>77</v>
      </c>
      <c r="L24" s="394"/>
    </row>
    <row r="25" spans="1:12" s="143" customFormat="1" ht="13.5" customHeight="1">
      <c r="A25" s="392"/>
      <c r="B25" s="48" t="s">
        <v>81</v>
      </c>
      <c r="C25" s="142" t="s">
        <v>79</v>
      </c>
      <c r="D25" s="48" t="s">
        <v>97</v>
      </c>
      <c r="E25" s="142" t="s">
        <v>79</v>
      </c>
      <c r="F25" s="46" t="s">
        <v>81</v>
      </c>
      <c r="G25" s="142" t="s">
        <v>79</v>
      </c>
      <c r="H25" s="48" t="s">
        <v>98</v>
      </c>
      <c r="I25" s="142" t="s">
        <v>79</v>
      </c>
      <c r="J25" s="48" t="s">
        <v>99</v>
      </c>
      <c r="K25" s="142" t="s">
        <v>79</v>
      </c>
      <c r="L25" s="395"/>
    </row>
    <row r="26" spans="1:12" s="35" customFormat="1" ht="12.75" customHeight="1">
      <c r="A26" s="130" t="s">
        <v>219</v>
      </c>
      <c r="B26" s="131">
        <v>29</v>
      </c>
      <c r="C26" s="145">
        <f>B26/B9*100</f>
        <v>10.320284697508896</v>
      </c>
      <c r="D26" s="131">
        <v>67</v>
      </c>
      <c r="E26" s="145">
        <f>D26/B9*100</f>
        <v>23.843416370106763</v>
      </c>
      <c r="F26" s="131">
        <v>24</v>
      </c>
      <c r="G26" s="145">
        <f>F26/B9*100</f>
        <v>8.540925266903916</v>
      </c>
      <c r="H26" s="131">
        <v>21</v>
      </c>
      <c r="I26" s="145">
        <f>H26/B9*100</f>
        <v>7.473309608540925</v>
      </c>
      <c r="J26" s="131">
        <v>28</v>
      </c>
      <c r="K26" s="146">
        <f>J26/B9*100</f>
        <v>9.9644128113879</v>
      </c>
      <c r="L26" s="147" t="s">
        <v>219</v>
      </c>
    </row>
    <row r="27" spans="1:12" s="135" customFormat="1" ht="12.75" customHeight="1">
      <c r="A27" s="130" t="s">
        <v>220</v>
      </c>
      <c r="B27" s="131">
        <v>34</v>
      </c>
      <c r="C27" s="145">
        <v>12.23021582733813</v>
      </c>
      <c r="D27" s="131">
        <v>61</v>
      </c>
      <c r="E27" s="145">
        <v>21.942446043165468</v>
      </c>
      <c r="F27" s="131">
        <v>24</v>
      </c>
      <c r="G27" s="145">
        <v>8.633093525179856</v>
      </c>
      <c r="H27" s="131">
        <v>21</v>
      </c>
      <c r="I27" s="145">
        <v>7.553956834532374</v>
      </c>
      <c r="J27" s="131">
        <v>37</v>
      </c>
      <c r="K27" s="146">
        <v>13.309352517985612</v>
      </c>
      <c r="L27" s="147" t="s">
        <v>220</v>
      </c>
    </row>
    <row r="28" spans="1:12" s="135" customFormat="1" ht="12.75" customHeight="1">
      <c r="A28" s="130" t="s">
        <v>4</v>
      </c>
      <c r="B28" s="131">
        <v>35</v>
      </c>
      <c r="C28" s="145">
        <v>12.323943661971832</v>
      </c>
      <c r="D28" s="131">
        <v>60.5</v>
      </c>
      <c r="E28" s="145">
        <v>21.30281690140845</v>
      </c>
      <c r="F28" s="131">
        <v>24</v>
      </c>
      <c r="G28" s="145">
        <v>8.450704225352112</v>
      </c>
      <c r="H28" s="131">
        <v>19</v>
      </c>
      <c r="I28" s="145">
        <v>6.690140845070422</v>
      </c>
      <c r="J28" s="131">
        <v>37</v>
      </c>
      <c r="K28" s="146">
        <v>13.028169014084506</v>
      </c>
      <c r="L28" s="147" t="s">
        <v>4</v>
      </c>
    </row>
    <row r="29" spans="1:12" s="135" customFormat="1" ht="12.75" customHeight="1">
      <c r="A29" s="130" t="s">
        <v>241</v>
      </c>
      <c r="B29" s="131">
        <v>32</v>
      </c>
      <c r="C29" s="145">
        <v>11.091854419410744</v>
      </c>
      <c r="D29" s="131">
        <v>57.75</v>
      </c>
      <c r="E29" s="145">
        <v>20.01733102253033</v>
      </c>
      <c r="F29" s="131">
        <v>23</v>
      </c>
      <c r="G29" s="145">
        <v>7.9722703639514725</v>
      </c>
      <c r="H29" s="131">
        <v>22.25</v>
      </c>
      <c r="I29" s="145">
        <v>7.712305025996534</v>
      </c>
      <c r="J29" s="131">
        <v>39</v>
      </c>
      <c r="K29" s="146">
        <v>13.518197573656845</v>
      </c>
      <c r="L29" s="147" t="s">
        <v>277</v>
      </c>
    </row>
    <row r="30" spans="1:12" s="135" customFormat="1" ht="12.75" customHeight="1">
      <c r="A30" s="130" t="s">
        <v>281</v>
      </c>
      <c r="B30" s="131">
        <v>31</v>
      </c>
      <c r="C30" s="145">
        <v>10.76388888888889</v>
      </c>
      <c r="D30" s="131">
        <v>57</v>
      </c>
      <c r="E30" s="145">
        <v>19.791666666666664</v>
      </c>
      <c r="F30" s="131">
        <v>24</v>
      </c>
      <c r="G30" s="145">
        <v>8.333333333333332</v>
      </c>
      <c r="H30" s="131">
        <v>23</v>
      </c>
      <c r="I30" s="145">
        <v>7.986111111111111</v>
      </c>
      <c r="J30" s="131">
        <v>40</v>
      </c>
      <c r="K30" s="146">
        <v>13.88888888888889</v>
      </c>
      <c r="L30" s="285" t="s">
        <v>281</v>
      </c>
    </row>
    <row r="31" spans="1:12" s="54" customFormat="1" ht="12.75" customHeight="1">
      <c r="A31" s="190" t="s">
        <v>286</v>
      </c>
      <c r="B31" s="228">
        <v>30</v>
      </c>
      <c r="C31" s="229">
        <v>10.344827586206897</v>
      </c>
      <c r="D31" s="228">
        <v>53</v>
      </c>
      <c r="E31" s="229">
        <v>18.275862068965516</v>
      </c>
      <c r="F31" s="228">
        <v>23</v>
      </c>
      <c r="G31" s="229">
        <v>7.931034482758621</v>
      </c>
      <c r="H31" s="228">
        <v>23</v>
      </c>
      <c r="I31" s="229">
        <v>7.931034482758621</v>
      </c>
      <c r="J31" s="228">
        <v>43</v>
      </c>
      <c r="K31" s="230">
        <v>14.827586206896552</v>
      </c>
      <c r="L31" s="231" t="s">
        <v>286</v>
      </c>
    </row>
    <row r="32" spans="1:12" s="35" customFormat="1" ht="12.75" customHeight="1">
      <c r="A32" s="237">
        <v>36895</v>
      </c>
      <c r="B32" s="305">
        <v>31</v>
      </c>
      <c r="C32" s="306">
        <v>10.801393728222997</v>
      </c>
      <c r="D32" s="305">
        <v>55</v>
      </c>
      <c r="E32" s="306">
        <v>19.16376306620209</v>
      </c>
      <c r="F32" s="305">
        <v>22</v>
      </c>
      <c r="G32" s="306">
        <v>7.665505226480835</v>
      </c>
      <c r="H32" s="305">
        <v>25</v>
      </c>
      <c r="I32" s="306">
        <v>8.710801393728223</v>
      </c>
      <c r="J32" s="305">
        <v>37</v>
      </c>
      <c r="K32" s="307">
        <v>12.89198606271777</v>
      </c>
      <c r="L32" s="235">
        <v>36895</v>
      </c>
    </row>
    <row r="33" spans="1:12" s="35" customFormat="1" ht="12.75" customHeight="1">
      <c r="A33" s="237">
        <v>36926</v>
      </c>
      <c r="B33" s="305">
        <v>30</v>
      </c>
      <c r="C33" s="306">
        <v>10.238907849829351</v>
      </c>
      <c r="D33" s="305">
        <v>55</v>
      </c>
      <c r="E33" s="306">
        <v>18.771331058020476</v>
      </c>
      <c r="F33" s="305">
        <v>24</v>
      </c>
      <c r="G33" s="306">
        <v>8.19112627986348</v>
      </c>
      <c r="H33" s="305">
        <v>23</v>
      </c>
      <c r="I33" s="306">
        <v>7.849829351535837</v>
      </c>
      <c r="J33" s="305">
        <v>41</v>
      </c>
      <c r="K33" s="307">
        <v>13.993174061433447</v>
      </c>
      <c r="L33" s="235">
        <v>36926</v>
      </c>
    </row>
    <row r="34" spans="1:12" s="35" customFormat="1" ht="12.75" customHeight="1">
      <c r="A34" s="237">
        <v>36954</v>
      </c>
      <c r="B34" s="305">
        <v>30</v>
      </c>
      <c r="C34" s="306">
        <v>10.380622837370241</v>
      </c>
      <c r="D34" s="305">
        <v>51</v>
      </c>
      <c r="E34" s="306">
        <v>17.647058823529413</v>
      </c>
      <c r="F34" s="305">
        <v>24</v>
      </c>
      <c r="G34" s="306">
        <v>8.304498269896193</v>
      </c>
      <c r="H34" s="305">
        <v>23</v>
      </c>
      <c r="I34" s="306">
        <v>7.958477508650519</v>
      </c>
      <c r="J34" s="305">
        <v>42</v>
      </c>
      <c r="K34" s="307">
        <v>14.53287197231834</v>
      </c>
      <c r="L34" s="235">
        <v>36954</v>
      </c>
    </row>
    <row r="35" spans="1:12" s="35" customFormat="1" ht="12.75" customHeight="1">
      <c r="A35" s="238">
        <v>36985</v>
      </c>
      <c r="B35" s="309">
        <v>30</v>
      </c>
      <c r="C35" s="310">
        <v>10.273972602739725</v>
      </c>
      <c r="D35" s="309">
        <v>50</v>
      </c>
      <c r="E35" s="310">
        <v>17.123287671232877</v>
      </c>
      <c r="F35" s="309">
        <v>23</v>
      </c>
      <c r="G35" s="310">
        <v>7.876712328767123</v>
      </c>
      <c r="H35" s="309">
        <v>23</v>
      </c>
      <c r="I35" s="310">
        <v>7.876712328767123</v>
      </c>
      <c r="J35" s="309">
        <v>51</v>
      </c>
      <c r="K35" s="311">
        <v>17.465753424657535</v>
      </c>
      <c r="L35" s="239">
        <v>36985</v>
      </c>
    </row>
    <row r="36" spans="1:12" s="136" customFormat="1" ht="12.75" customHeight="1">
      <c r="A36" s="84" t="s">
        <v>234</v>
      </c>
      <c r="G36" s="137"/>
      <c r="H36" s="137"/>
      <c r="I36" s="137"/>
      <c r="J36" s="137"/>
      <c r="K36" s="137"/>
      <c r="L36" s="138" t="s">
        <v>235</v>
      </c>
    </row>
    <row r="37" s="7" customFormat="1" ht="18" customHeight="1">
      <c r="A37" s="302" t="s">
        <v>303</v>
      </c>
    </row>
    <row r="38" s="136" customFormat="1" ht="12.75" customHeight="1">
      <c r="A38" s="136" t="s">
        <v>215</v>
      </c>
    </row>
  </sheetData>
  <mergeCells count="16">
    <mergeCell ref="A20:A25"/>
    <mergeCell ref="L3:L8"/>
    <mergeCell ref="L20:L25"/>
    <mergeCell ref="J20:K21"/>
    <mergeCell ref="B20:C21"/>
    <mergeCell ref="D20:E21"/>
    <mergeCell ref="F20:G21"/>
    <mergeCell ref="H20:I21"/>
    <mergeCell ref="F7:F8"/>
    <mergeCell ref="A1:N1"/>
    <mergeCell ref="B3:C4"/>
    <mergeCell ref="D3:E4"/>
    <mergeCell ref="F3:G4"/>
    <mergeCell ref="H3:I4"/>
    <mergeCell ref="J3:K4"/>
    <mergeCell ref="A3:A8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D20" sqref="D20"/>
    </sheetView>
  </sheetViews>
  <sheetFormatPr defaultColWidth="9.140625" defaultRowHeight="18" customHeight="1"/>
  <cols>
    <col min="1" max="1" width="12.8515625" style="106" customWidth="1"/>
    <col min="2" max="2" width="10.421875" style="106" customWidth="1"/>
    <col min="3" max="5" width="9.140625" style="106" customWidth="1"/>
    <col min="6" max="6" width="10.7109375" style="106" customWidth="1"/>
    <col min="7" max="9" width="8.28125" style="106" customWidth="1"/>
    <col min="10" max="10" width="12.00390625" style="106" customWidth="1"/>
    <col min="11" max="13" width="8.140625" style="106" customWidth="1"/>
    <col min="14" max="14" width="16.8515625" style="106" customWidth="1"/>
    <col min="15" max="16384" width="13.8515625" style="106" customWidth="1"/>
  </cols>
  <sheetData>
    <row r="1" spans="1:14" ht="32.25" customHeight="1">
      <c r="A1" s="347" t="s">
        <v>238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s="28" customFormat="1" ht="18" customHeight="1">
      <c r="A2" s="107" t="s">
        <v>100</v>
      </c>
      <c r="N2" s="148" t="s">
        <v>101</v>
      </c>
    </row>
    <row r="3" spans="1:14" s="28" customFormat="1" ht="19.5" customHeight="1">
      <c r="A3" s="30"/>
      <c r="B3" s="388" t="s">
        <v>102</v>
      </c>
      <c r="C3" s="399"/>
      <c r="D3" s="399"/>
      <c r="E3" s="400"/>
      <c r="F3" s="388" t="s">
        <v>103</v>
      </c>
      <c r="G3" s="399"/>
      <c r="H3" s="399"/>
      <c r="I3" s="400"/>
      <c r="J3" s="388" t="s">
        <v>104</v>
      </c>
      <c r="K3" s="399"/>
      <c r="L3" s="399"/>
      <c r="M3" s="400"/>
      <c r="N3" s="30"/>
    </row>
    <row r="4" spans="1:14" s="28" customFormat="1" ht="19.5" customHeight="1">
      <c r="A4" s="80"/>
      <c r="B4" s="401" t="s">
        <v>21</v>
      </c>
      <c r="C4" s="402"/>
      <c r="D4" s="402"/>
      <c r="E4" s="403"/>
      <c r="F4" s="401" t="s">
        <v>105</v>
      </c>
      <c r="G4" s="402"/>
      <c r="H4" s="402"/>
      <c r="I4" s="403"/>
      <c r="J4" s="404" t="s">
        <v>106</v>
      </c>
      <c r="K4" s="402"/>
      <c r="L4" s="402"/>
      <c r="M4" s="403"/>
      <c r="N4" s="80"/>
    </row>
    <row r="5" spans="1:14" s="28" customFormat="1" ht="19.5" customHeight="1">
      <c r="A5" s="36" t="s">
        <v>180</v>
      </c>
      <c r="B5" s="31" t="s">
        <v>107</v>
      </c>
      <c r="C5" s="388" t="s">
        <v>108</v>
      </c>
      <c r="D5" s="399"/>
      <c r="E5" s="400"/>
      <c r="F5" s="31" t="s">
        <v>107</v>
      </c>
      <c r="G5" s="388" t="s">
        <v>108</v>
      </c>
      <c r="H5" s="399"/>
      <c r="I5" s="400"/>
      <c r="J5" s="31" t="s">
        <v>107</v>
      </c>
      <c r="K5" s="388" t="s">
        <v>108</v>
      </c>
      <c r="L5" s="399"/>
      <c r="M5" s="400"/>
      <c r="N5" s="80" t="s">
        <v>181</v>
      </c>
    </row>
    <row r="6" spans="1:14" s="28" customFormat="1" ht="19.5" customHeight="1">
      <c r="A6" s="36" t="s">
        <v>332</v>
      </c>
      <c r="B6" s="68"/>
      <c r="C6" s="401" t="s">
        <v>109</v>
      </c>
      <c r="D6" s="402"/>
      <c r="E6" s="403"/>
      <c r="F6" s="68"/>
      <c r="G6" s="401" t="s">
        <v>109</v>
      </c>
      <c r="H6" s="402"/>
      <c r="I6" s="403"/>
      <c r="J6" s="68"/>
      <c r="K6" s="401" t="s">
        <v>109</v>
      </c>
      <c r="L6" s="402"/>
      <c r="M6" s="403"/>
      <c r="N6" s="80" t="s">
        <v>192</v>
      </c>
    </row>
    <row r="7" spans="2:13" s="28" customFormat="1" ht="19.5" customHeight="1">
      <c r="B7" s="68" t="s">
        <v>110</v>
      </c>
      <c r="C7" s="31" t="s">
        <v>102</v>
      </c>
      <c r="D7" s="31" t="s">
        <v>111</v>
      </c>
      <c r="E7" s="31" t="s">
        <v>112</v>
      </c>
      <c r="F7" s="68" t="s">
        <v>110</v>
      </c>
      <c r="G7" s="31" t="s">
        <v>102</v>
      </c>
      <c r="H7" s="31" t="s">
        <v>111</v>
      </c>
      <c r="I7" s="31" t="s">
        <v>112</v>
      </c>
      <c r="J7" s="68" t="s">
        <v>110</v>
      </c>
      <c r="K7" s="31" t="s">
        <v>102</v>
      </c>
      <c r="L7" s="31" t="s">
        <v>111</v>
      </c>
      <c r="M7" s="31" t="s">
        <v>112</v>
      </c>
    </row>
    <row r="8" spans="1:14" s="28" customFormat="1" ht="19.5" customHeight="1">
      <c r="A8" s="65"/>
      <c r="B8" s="71" t="s">
        <v>113</v>
      </c>
      <c r="C8" s="71" t="s">
        <v>21</v>
      </c>
      <c r="D8" s="71" t="s">
        <v>27</v>
      </c>
      <c r="E8" s="71" t="s">
        <v>29</v>
      </c>
      <c r="F8" s="71" t="s">
        <v>113</v>
      </c>
      <c r="G8" s="71" t="s">
        <v>21</v>
      </c>
      <c r="H8" s="71" t="s">
        <v>27</v>
      </c>
      <c r="I8" s="71" t="s">
        <v>29</v>
      </c>
      <c r="J8" s="71" t="s">
        <v>113</v>
      </c>
      <c r="K8" s="71" t="s">
        <v>21</v>
      </c>
      <c r="L8" s="71" t="s">
        <v>27</v>
      </c>
      <c r="M8" s="71" t="s">
        <v>29</v>
      </c>
      <c r="N8" s="65"/>
    </row>
    <row r="9" spans="1:14" s="110" customFormat="1" ht="13.5" customHeight="1">
      <c r="A9" s="79" t="s">
        <v>231</v>
      </c>
      <c r="B9" s="320">
        <v>67</v>
      </c>
      <c r="C9" s="320">
        <v>5141</v>
      </c>
      <c r="D9" s="320">
        <v>4510</v>
      </c>
      <c r="E9" s="320">
        <v>631</v>
      </c>
      <c r="F9" s="320">
        <v>67</v>
      </c>
      <c r="G9" s="321">
        <v>5141</v>
      </c>
      <c r="H9" s="320">
        <v>4510</v>
      </c>
      <c r="I9" s="320">
        <v>631</v>
      </c>
      <c r="J9" s="321">
        <v>0</v>
      </c>
      <c r="K9" s="321">
        <v>0</v>
      </c>
      <c r="L9" s="321">
        <v>0</v>
      </c>
      <c r="M9" s="322">
        <v>0</v>
      </c>
      <c r="N9" s="96" t="s">
        <v>231</v>
      </c>
    </row>
    <row r="10" spans="1:14" s="110" customFormat="1" ht="13.5" customHeight="1">
      <c r="A10" s="79" t="s">
        <v>232</v>
      </c>
      <c r="B10" s="320">
        <v>56</v>
      </c>
      <c r="C10" s="320">
        <v>5293</v>
      </c>
      <c r="D10" s="320">
        <v>4689</v>
      </c>
      <c r="E10" s="320">
        <v>604</v>
      </c>
      <c r="F10" s="320">
        <v>53</v>
      </c>
      <c r="G10" s="321">
        <v>5250</v>
      </c>
      <c r="H10" s="320">
        <v>4646</v>
      </c>
      <c r="I10" s="320">
        <v>604</v>
      </c>
      <c r="J10" s="321">
        <v>3</v>
      </c>
      <c r="K10" s="321">
        <v>43</v>
      </c>
      <c r="L10" s="321">
        <v>43</v>
      </c>
      <c r="M10" s="322">
        <v>0</v>
      </c>
      <c r="N10" s="96" t="s">
        <v>232</v>
      </c>
    </row>
    <row r="11" spans="1:14" s="110" customFormat="1" ht="13.5" customHeight="1">
      <c r="A11" s="79" t="s">
        <v>233</v>
      </c>
      <c r="B11" s="320">
        <v>48</v>
      </c>
      <c r="C11" s="320">
        <v>4997</v>
      </c>
      <c r="D11" s="320">
        <v>4048</v>
      </c>
      <c r="E11" s="320">
        <v>949</v>
      </c>
      <c r="F11" s="320">
        <v>45</v>
      </c>
      <c r="G11" s="321">
        <v>4802</v>
      </c>
      <c r="H11" s="320">
        <v>3947</v>
      </c>
      <c r="I11" s="320">
        <v>855</v>
      </c>
      <c r="J11" s="321">
        <v>3</v>
      </c>
      <c r="K11" s="321">
        <v>195</v>
      </c>
      <c r="L11" s="321">
        <v>101</v>
      </c>
      <c r="M11" s="322">
        <v>94</v>
      </c>
      <c r="N11" s="96" t="s">
        <v>233</v>
      </c>
    </row>
    <row r="12" spans="1:14" s="110" customFormat="1" ht="13.5" customHeight="1">
      <c r="A12" s="79" t="s">
        <v>278</v>
      </c>
      <c r="B12" s="320">
        <v>50</v>
      </c>
      <c r="C12" s="320">
        <v>5591</v>
      </c>
      <c r="D12" s="320">
        <v>4296</v>
      </c>
      <c r="E12" s="320">
        <v>1295</v>
      </c>
      <c r="F12" s="320">
        <v>49</v>
      </c>
      <c r="G12" s="321">
        <v>5573</v>
      </c>
      <c r="H12" s="320">
        <v>4278</v>
      </c>
      <c r="I12" s="320">
        <v>1295</v>
      </c>
      <c r="J12" s="321">
        <v>1</v>
      </c>
      <c r="K12" s="321">
        <v>18</v>
      </c>
      <c r="L12" s="321">
        <v>18</v>
      </c>
      <c r="M12" s="323">
        <f>SUM(M14:M27)</f>
        <v>0</v>
      </c>
      <c r="N12" s="96" t="s">
        <v>278</v>
      </c>
    </row>
    <row r="13" spans="1:14" s="110" customFormat="1" ht="13.5" customHeight="1">
      <c r="A13" s="79" t="s">
        <v>281</v>
      </c>
      <c r="B13" s="320">
        <v>40</v>
      </c>
      <c r="C13" s="320">
        <v>5244</v>
      </c>
      <c r="D13" s="320">
        <v>4094</v>
      </c>
      <c r="E13" s="320">
        <v>1150</v>
      </c>
      <c r="F13" s="320">
        <v>40</v>
      </c>
      <c r="G13" s="321">
        <v>5244</v>
      </c>
      <c r="H13" s="320">
        <v>4094</v>
      </c>
      <c r="I13" s="320">
        <v>1150</v>
      </c>
      <c r="J13" s="321">
        <v>0</v>
      </c>
      <c r="K13" s="321">
        <v>0</v>
      </c>
      <c r="L13" s="321">
        <v>0</v>
      </c>
      <c r="M13" s="323">
        <v>0</v>
      </c>
      <c r="N13" s="82" t="s">
        <v>281</v>
      </c>
    </row>
    <row r="14" spans="1:14" s="126" customFormat="1" ht="13.5" customHeight="1">
      <c r="A14" s="190" t="s">
        <v>294</v>
      </c>
      <c r="B14" s="324">
        <f>SUM(B15:B28)</f>
        <v>33</v>
      </c>
      <c r="C14" s="325">
        <f aca="true" t="shared" si="0" ref="C14:M14">SUM(C15:C28)</f>
        <v>4741</v>
      </c>
      <c r="D14" s="325">
        <f t="shared" si="0"/>
        <v>3948</v>
      </c>
      <c r="E14" s="325">
        <f t="shared" si="0"/>
        <v>793</v>
      </c>
      <c r="F14" s="325">
        <f t="shared" si="0"/>
        <v>32</v>
      </c>
      <c r="G14" s="325">
        <f t="shared" si="0"/>
        <v>4665</v>
      </c>
      <c r="H14" s="325">
        <f t="shared" si="0"/>
        <v>3872</v>
      </c>
      <c r="I14" s="325">
        <f t="shared" si="0"/>
        <v>793</v>
      </c>
      <c r="J14" s="325">
        <f t="shared" si="0"/>
        <v>1</v>
      </c>
      <c r="K14" s="325">
        <f t="shared" si="0"/>
        <v>76</v>
      </c>
      <c r="L14" s="325">
        <f t="shared" si="0"/>
        <v>76</v>
      </c>
      <c r="M14" s="326">
        <f t="shared" si="0"/>
        <v>0</v>
      </c>
      <c r="N14" s="240" t="s">
        <v>294</v>
      </c>
    </row>
    <row r="15" spans="1:14" s="110" customFormat="1" ht="13.5" customHeight="1">
      <c r="A15" s="241" t="s">
        <v>247</v>
      </c>
      <c r="B15" s="327">
        <v>5</v>
      </c>
      <c r="C15" s="328">
        <v>218</v>
      </c>
      <c r="D15" s="328">
        <v>146</v>
      </c>
      <c r="E15" s="328">
        <v>72</v>
      </c>
      <c r="F15" s="328">
        <v>5</v>
      </c>
      <c r="G15" s="328">
        <v>218</v>
      </c>
      <c r="H15" s="328">
        <v>146</v>
      </c>
      <c r="I15" s="328">
        <v>72</v>
      </c>
      <c r="J15" s="328">
        <f>-K1</f>
        <v>0</v>
      </c>
      <c r="K15" s="328">
        <v>0</v>
      </c>
      <c r="L15" s="328">
        <v>0</v>
      </c>
      <c r="M15" s="329">
        <v>0</v>
      </c>
      <c r="N15" s="242" t="s">
        <v>248</v>
      </c>
    </row>
    <row r="16" spans="1:14" s="110" customFormat="1" ht="13.5" customHeight="1">
      <c r="A16" s="241" t="s">
        <v>249</v>
      </c>
      <c r="B16" s="327">
        <v>3</v>
      </c>
      <c r="C16" s="328">
        <v>518</v>
      </c>
      <c r="D16" s="328">
        <v>501</v>
      </c>
      <c r="E16" s="328">
        <v>17</v>
      </c>
      <c r="F16" s="328">
        <v>3</v>
      </c>
      <c r="G16" s="328">
        <v>518</v>
      </c>
      <c r="H16" s="328">
        <v>501</v>
      </c>
      <c r="I16" s="328">
        <v>17</v>
      </c>
      <c r="J16" s="328">
        <f>-K2</f>
        <v>0</v>
      </c>
      <c r="K16" s="328">
        <v>0</v>
      </c>
      <c r="L16" s="328">
        <v>0</v>
      </c>
      <c r="M16" s="329">
        <v>0</v>
      </c>
      <c r="N16" s="243" t="s">
        <v>250</v>
      </c>
    </row>
    <row r="17" spans="1:14" s="110" customFormat="1" ht="13.5" customHeight="1">
      <c r="A17" s="241" t="s">
        <v>251</v>
      </c>
      <c r="B17" s="327">
        <v>1</v>
      </c>
      <c r="C17" s="328">
        <v>76</v>
      </c>
      <c r="D17" s="328">
        <v>76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1</v>
      </c>
      <c r="K17" s="328">
        <v>76</v>
      </c>
      <c r="L17" s="328">
        <v>76</v>
      </c>
      <c r="M17" s="329">
        <v>0</v>
      </c>
      <c r="N17" s="242" t="s">
        <v>252</v>
      </c>
    </row>
    <row r="18" spans="1:14" s="110" customFormat="1" ht="13.5" customHeight="1">
      <c r="A18" s="241" t="s">
        <v>253</v>
      </c>
      <c r="B18" s="327">
        <v>3</v>
      </c>
      <c r="C18" s="328">
        <v>269</v>
      </c>
      <c r="D18" s="328">
        <v>169</v>
      </c>
      <c r="E18" s="328">
        <v>100</v>
      </c>
      <c r="F18" s="328">
        <v>3</v>
      </c>
      <c r="G18" s="328">
        <v>269</v>
      </c>
      <c r="H18" s="328">
        <v>169</v>
      </c>
      <c r="I18" s="328">
        <v>100</v>
      </c>
      <c r="J18" s="328">
        <v>0</v>
      </c>
      <c r="K18" s="328">
        <v>0</v>
      </c>
      <c r="L18" s="328">
        <v>0</v>
      </c>
      <c r="M18" s="329">
        <v>0</v>
      </c>
      <c r="N18" s="242" t="s">
        <v>254</v>
      </c>
    </row>
    <row r="19" spans="1:14" s="110" customFormat="1" ht="13.5" customHeight="1">
      <c r="A19" s="241" t="s">
        <v>255</v>
      </c>
      <c r="B19" s="327">
        <v>1</v>
      </c>
      <c r="C19" s="328">
        <v>11</v>
      </c>
      <c r="D19" s="328">
        <v>7</v>
      </c>
      <c r="E19" s="328">
        <v>4</v>
      </c>
      <c r="F19" s="328">
        <v>1</v>
      </c>
      <c r="G19" s="328">
        <v>11</v>
      </c>
      <c r="H19" s="328">
        <v>7</v>
      </c>
      <c r="I19" s="328">
        <v>4</v>
      </c>
      <c r="J19" s="328">
        <v>0</v>
      </c>
      <c r="K19" s="328">
        <v>0</v>
      </c>
      <c r="L19" s="328">
        <v>0</v>
      </c>
      <c r="M19" s="329">
        <v>0</v>
      </c>
      <c r="N19" s="242" t="s">
        <v>256</v>
      </c>
    </row>
    <row r="20" spans="1:14" s="110" customFormat="1" ht="13.5" customHeight="1">
      <c r="A20" s="244" t="s">
        <v>257</v>
      </c>
      <c r="B20" s="327">
        <v>1</v>
      </c>
      <c r="C20" s="328">
        <v>30</v>
      </c>
      <c r="D20" s="328">
        <v>27</v>
      </c>
      <c r="E20" s="328">
        <v>3</v>
      </c>
      <c r="F20" s="328">
        <v>1</v>
      </c>
      <c r="G20" s="328">
        <v>30</v>
      </c>
      <c r="H20" s="328">
        <v>27</v>
      </c>
      <c r="I20" s="328">
        <v>3</v>
      </c>
      <c r="J20" s="328">
        <v>0</v>
      </c>
      <c r="K20" s="328">
        <v>0</v>
      </c>
      <c r="L20" s="328">
        <v>0</v>
      </c>
      <c r="M20" s="329">
        <v>0</v>
      </c>
      <c r="N20" s="242" t="s">
        <v>258</v>
      </c>
    </row>
    <row r="21" spans="1:14" s="110" customFormat="1" ht="13.5" customHeight="1">
      <c r="A21" s="241" t="s">
        <v>259</v>
      </c>
      <c r="B21" s="327">
        <v>1</v>
      </c>
      <c r="C21" s="328">
        <v>1487</v>
      </c>
      <c r="D21" s="328">
        <v>1487</v>
      </c>
      <c r="E21" s="328"/>
      <c r="F21" s="328">
        <v>1</v>
      </c>
      <c r="G21" s="328">
        <v>1487</v>
      </c>
      <c r="H21" s="328">
        <v>1487</v>
      </c>
      <c r="I21" s="328"/>
      <c r="J21" s="328">
        <v>0</v>
      </c>
      <c r="K21" s="328">
        <v>0</v>
      </c>
      <c r="L21" s="328">
        <v>0</v>
      </c>
      <c r="M21" s="329">
        <v>0</v>
      </c>
      <c r="N21" s="242" t="s">
        <v>260</v>
      </c>
    </row>
    <row r="22" spans="1:14" s="110" customFormat="1" ht="13.5" customHeight="1">
      <c r="A22" s="241" t="s">
        <v>261</v>
      </c>
      <c r="B22" s="327">
        <v>1</v>
      </c>
      <c r="C22" s="328">
        <v>480</v>
      </c>
      <c r="D22" s="328">
        <v>472</v>
      </c>
      <c r="E22" s="328">
        <v>8</v>
      </c>
      <c r="F22" s="328">
        <v>1</v>
      </c>
      <c r="G22" s="328">
        <v>480</v>
      </c>
      <c r="H22" s="328">
        <v>472</v>
      </c>
      <c r="I22" s="328">
        <v>8</v>
      </c>
      <c r="J22" s="328">
        <v>0</v>
      </c>
      <c r="K22" s="328">
        <v>0</v>
      </c>
      <c r="L22" s="328">
        <v>0</v>
      </c>
      <c r="M22" s="329">
        <v>0</v>
      </c>
      <c r="N22" s="245" t="s">
        <v>262</v>
      </c>
    </row>
    <row r="23" spans="1:14" s="110" customFormat="1" ht="13.5" customHeight="1">
      <c r="A23" s="241" t="s">
        <v>263</v>
      </c>
      <c r="B23" s="327">
        <v>0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9">
        <v>0</v>
      </c>
      <c r="N23" s="242" t="s">
        <v>264</v>
      </c>
    </row>
    <row r="24" spans="1:14" s="110" customFormat="1" ht="13.5" customHeight="1">
      <c r="A24" s="241" t="s">
        <v>265</v>
      </c>
      <c r="B24" s="327">
        <v>1</v>
      </c>
      <c r="C24" s="328">
        <v>121</v>
      </c>
      <c r="D24" s="328">
        <v>22</v>
      </c>
      <c r="E24" s="328">
        <v>99</v>
      </c>
      <c r="F24" s="328">
        <v>1</v>
      </c>
      <c r="G24" s="328">
        <v>121</v>
      </c>
      <c r="H24" s="328">
        <v>22</v>
      </c>
      <c r="I24" s="328">
        <v>99</v>
      </c>
      <c r="J24" s="328">
        <v>0</v>
      </c>
      <c r="K24" s="328">
        <v>0</v>
      </c>
      <c r="L24" s="328">
        <v>0</v>
      </c>
      <c r="M24" s="329">
        <v>0</v>
      </c>
      <c r="N24" s="242" t="s">
        <v>266</v>
      </c>
    </row>
    <row r="25" spans="1:14" s="110" customFormat="1" ht="13.5" customHeight="1">
      <c r="A25" s="241" t="s">
        <v>267</v>
      </c>
      <c r="B25" s="327">
        <v>2</v>
      </c>
      <c r="C25" s="328">
        <v>474</v>
      </c>
      <c r="D25" s="328">
        <v>206</v>
      </c>
      <c r="E25" s="328">
        <v>268</v>
      </c>
      <c r="F25" s="328">
        <v>2</v>
      </c>
      <c r="G25" s="328">
        <v>474</v>
      </c>
      <c r="H25" s="328">
        <v>206</v>
      </c>
      <c r="I25" s="328">
        <v>268</v>
      </c>
      <c r="J25" s="328">
        <v>0</v>
      </c>
      <c r="K25" s="328">
        <v>0</v>
      </c>
      <c r="L25" s="328">
        <v>0</v>
      </c>
      <c r="M25" s="329">
        <v>0</v>
      </c>
      <c r="N25" s="242" t="s">
        <v>268</v>
      </c>
    </row>
    <row r="26" spans="1:14" s="110" customFormat="1" ht="13.5" customHeight="1">
      <c r="A26" s="241" t="s">
        <v>114</v>
      </c>
      <c r="B26" s="327">
        <v>1</v>
      </c>
      <c r="C26" s="328">
        <v>9</v>
      </c>
      <c r="D26" s="328">
        <v>5</v>
      </c>
      <c r="E26" s="328">
        <v>4</v>
      </c>
      <c r="F26" s="328">
        <v>1</v>
      </c>
      <c r="G26" s="328">
        <v>9</v>
      </c>
      <c r="H26" s="328">
        <v>5</v>
      </c>
      <c r="I26" s="328">
        <v>4</v>
      </c>
      <c r="J26" s="328">
        <v>0</v>
      </c>
      <c r="K26" s="328">
        <v>0</v>
      </c>
      <c r="L26" s="328">
        <v>0</v>
      </c>
      <c r="M26" s="329">
        <v>0</v>
      </c>
      <c r="N26" s="242" t="s">
        <v>269</v>
      </c>
    </row>
    <row r="27" spans="1:14" s="110" customFormat="1" ht="13.5" customHeight="1">
      <c r="A27" s="241" t="s">
        <v>270</v>
      </c>
      <c r="B27" s="327">
        <v>1</v>
      </c>
      <c r="C27" s="328">
        <v>122</v>
      </c>
      <c r="D27" s="328">
        <v>75</v>
      </c>
      <c r="E27" s="328">
        <v>47</v>
      </c>
      <c r="F27" s="328">
        <v>1</v>
      </c>
      <c r="G27" s="328">
        <v>122</v>
      </c>
      <c r="H27" s="328">
        <v>75</v>
      </c>
      <c r="I27" s="328">
        <v>47</v>
      </c>
      <c r="J27" s="328">
        <v>0</v>
      </c>
      <c r="K27" s="328">
        <v>0</v>
      </c>
      <c r="L27" s="328">
        <v>0</v>
      </c>
      <c r="M27" s="329">
        <v>0</v>
      </c>
      <c r="N27" s="242" t="s">
        <v>271</v>
      </c>
    </row>
    <row r="28" spans="1:14" s="110" customFormat="1" ht="13.5" customHeight="1">
      <c r="A28" s="246" t="s">
        <v>272</v>
      </c>
      <c r="B28" s="330">
        <v>12</v>
      </c>
      <c r="C28" s="331">
        <v>926</v>
      </c>
      <c r="D28" s="331">
        <v>755</v>
      </c>
      <c r="E28" s="331">
        <v>171</v>
      </c>
      <c r="F28" s="331">
        <v>12</v>
      </c>
      <c r="G28" s="331">
        <v>926</v>
      </c>
      <c r="H28" s="331">
        <v>755</v>
      </c>
      <c r="I28" s="331">
        <v>171</v>
      </c>
      <c r="J28" s="331">
        <v>0</v>
      </c>
      <c r="K28" s="331">
        <v>0</v>
      </c>
      <c r="L28" s="331">
        <v>0</v>
      </c>
      <c r="M28" s="340">
        <v>0</v>
      </c>
      <c r="N28" s="247" t="s">
        <v>273</v>
      </c>
    </row>
    <row r="29" spans="1:14" s="127" customFormat="1" ht="15.75" customHeight="1">
      <c r="A29" s="149" t="s">
        <v>193</v>
      </c>
      <c r="N29" s="150" t="s">
        <v>194</v>
      </c>
    </row>
    <row r="30" s="127" customFormat="1" ht="15.75" customHeight="1">
      <c r="A30" s="127" t="s">
        <v>195</v>
      </c>
    </row>
    <row r="31" s="127" customFormat="1" ht="15.75" customHeight="1">
      <c r="A31" s="127" t="s">
        <v>196</v>
      </c>
    </row>
  </sheetData>
  <mergeCells count="13">
    <mergeCell ref="C6:E6"/>
    <mergeCell ref="G6:I6"/>
    <mergeCell ref="K6:M6"/>
    <mergeCell ref="B4:E4"/>
    <mergeCell ref="F4:I4"/>
    <mergeCell ref="J4:M4"/>
    <mergeCell ref="C5:E5"/>
    <mergeCell ref="G5:I5"/>
    <mergeCell ref="K5:M5"/>
    <mergeCell ref="A1:N1"/>
    <mergeCell ref="B3:E3"/>
    <mergeCell ref="F3:I3"/>
    <mergeCell ref="J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O18" sqref="O18"/>
    </sheetView>
  </sheetViews>
  <sheetFormatPr defaultColWidth="9.140625" defaultRowHeight="12.75"/>
  <cols>
    <col min="1" max="1" width="13.8515625" style="106" customWidth="1"/>
    <col min="2" max="2" width="8.421875" style="106" customWidth="1"/>
    <col min="3" max="5" width="8.7109375" style="106" customWidth="1"/>
    <col min="6" max="6" width="8.57421875" style="106" customWidth="1"/>
    <col min="7" max="9" width="8.7109375" style="106" customWidth="1"/>
    <col min="10" max="10" width="8.421875" style="106" customWidth="1"/>
    <col min="11" max="13" width="8.7109375" style="106" customWidth="1"/>
    <col min="14" max="14" width="14.421875" style="106" customWidth="1"/>
    <col min="15" max="16384" width="9.140625" style="106" customWidth="1"/>
  </cols>
  <sheetData>
    <row r="1" spans="1:14" s="56" customFormat="1" ht="32.25" customHeight="1">
      <c r="A1" s="405" t="s">
        <v>115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</row>
    <row r="2" spans="1:14" s="28" customFormat="1" ht="18" customHeight="1">
      <c r="A2" s="406" t="s">
        <v>100</v>
      </c>
      <c r="B2" s="407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29" t="s">
        <v>101</v>
      </c>
    </row>
    <row r="3" spans="1:14" s="35" customFormat="1" ht="24.75" customHeight="1">
      <c r="A3" s="30"/>
      <c r="B3" s="388" t="s">
        <v>102</v>
      </c>
      <c r="C3" s="381"/>
      <c r="D3" s="381"/>
      <c r="E3" s="350"/>
      <c r="F3" s="388" t="s">
        <v>103</v>
      </c>
      <c r="G3" s="381"/>
      <c r="H3" s="381"/>
      <c r="I3" s="350"/>
      <c r="J3" s="388" t="s">
        <v>104</v>
      </c>
      <c r="K3" s="381"/>
      <c r="L3" s="381"/>
      <c r="M3" s="350"/>
      <c r="N3" s="33"/>
    </row>
    <row r="4" spans="1:14" s="35" customFormat="1" ht="24.75" customHeight="1">
      <c r="A4" s="44"/>
      <c r="B4" s="343" t="s">
        <v>21</v>
      </c>
      <c r="C4" s="408"/>
      <c r="D4" s="408"/>
      <c r="E4" s="396"/>
      <c r="F4" s="343" t="s">
        <v>105</v>
      </c>
      <c r="G4" s="408"/>
      <c r="H4" s="408"/>
      <c r="I4" s="396"/>
      <c r="J4" s="409" t="s">
        <v>106</v>
      </c>
      <c r="K4" s="408"/>
      <c r="L4" s="408"/>
      <c r="M4" s="396"/>
      <c r="N4" s="44"/>
    </row>
    <row r="5" spans="1:14" s="35" customFormat="1" ht="24.75" customHeight="1">
      <c r="A5" s="36" t="s">
        <v>186</v>
      </c>
      <c r="B5" s="31" t="s">
        <v>107</v>
      </c>
      <c r="C5" s="388" t="s">
        <v>108</v>
      </c>
      <c r="D5" s="381"/>
      <c r="E5" s="350"/>
      <c r="F5" s="31" t="s">
        <v>107</v>
      </c>
      <c r="G5" s="388" t="s">
        <v>108</v>
      </c>
      <c r="H5" s="381"/>
      <c r="I5" s="350"/>
      <c r="J5" s="31" t="s">
        <v>107</v>
      </c>
      <c r="K5" s="388" t="s">
        <v>108</v>
      </c>
      <c r="L5" s="381"/>
      <c r="M5" s="381"/>
      <c r="N5" s="37" t="s">
        <v>221</v>
      </c>
    </row>
    <row r="6" spans="1:14" s="35" customFormat="1" ht="24.75" customHeight="1">
      <c r="A6" s="44"/>
      <c r="B6" s="43" t="s">
        <v>116</v>
      </c>
      <c r="C6" s="343" t="s">
        <v>109</v>
      </c>
      <c r="D6" s="408"/>
      <c r="E6" s="396"/>
      <c r="F6" s="43" t="s">
        <v>116</v>
      </c>
      <c r="G6" s="343" t="s">
        <v>109</v>
      </c>
      <c r="H6" s="408"/>
      <c r="I6" s="396"/>
      <c r="J6" s="43" t="s">
        <v>116</v>
      </c>
      <c r="K6" s="343" t="s">
        <v>109</v>
      </c>
      <c r="L6" s="408"/>
      <c r="M6" s="408"/>
      <c r="N6" s="37"/>
    </row>
    <row r="7" spans="1:14" s="35" customFormat="1" ht="24.75" customHeight="1">
      <c r="A7" s="44"/>
      <c r="B7" s="43" t="s">
        <v>117</v>
      </c>
      <c r="C7" s="31" t="s">
        <v>102</v>
      </c>
      <c r="D7" s="31" t="s">
        <v>111</v>
      </c>
      <c r="E7" s="31" t="s">
        <v>112</v>
      </c>
      <c r="F7" s="43" t="s">
        <v>117</v>
      </c>
      <c r="G7" s="31" t="s">
        <v>102</v>
      </c>
      <c r="H7" s="31" t="s">
        <v>111</v>
      </c>
      <c r="I7" s="31" t="s">
        <v>112</v>
      </c>
      <c r="J7" s="43" t="s">
        <v>117</v>
      </c>
      <c r="K7" s="31" t="s">
        <v>102</v>
      </c>
      <c r="L7" s="31" t="s">
        <v>111</v>
      </c>
      <c r="M7" s="189" t="s">
        <v>112</v>
      </c>
      <c r="N7" s="37"/>
    </row>
    <row r="8" spans="1:14" s="35" customFormat="1" ht="24.75" customHeight="1">
      <c r="A8" s="46"/>
      <c r="B8" s="48" t="s">
        <v>113</v>
      </c>
      <c r="C8" s="48" t="s">
        <v>21</v>
      </c>
      <c r="D8" s="48" t="s">
        <v>27</v>
      </c>
      <c r="E8" s="48" t="s">
        <v>29</v>
      </c>
      <c r="F8" s="48" t="s">
        <v>113</v>
      </c>
      <c r="G8" s="48" t="s">
        <v>21</v>
      </c>
      <c r="H8" s="48" t="s">
        <v>27</v>
      </c>
      <c r="I8" s="48" t="s">
        <v>29</v>
      </c>
      <c r="J8" s="48" t="s">
        <v>113</v>
      </c>
      <c r="K8" s="48" t="s">
        <v>21</v>
      </c>
      <c r="L8" s="48" t="s">
        <v>27</v>
      </c>
      <c r="M8" s="47" t="s">
        <v>29</v>
      </c>
      <c r="N8" s="47"/>
    </row>
    <row r="9" spans="1:14" s="128" customFormat="1" ht="22.5" customHeight="1">
      <c r="A9" s="152" t="s">
        <v>223</v>
      </c>
      <c r="B9" s="249">
        <v>36</v>
      </c>
      <c r="C9" s="160">
        <v>4485</v>
      </c>
      <c r="D9" s="160">
        <v>3986</v>
      </c>
      <c r="E9" s="160">
        <v>499</v>
      </c>
      <c r="F9" s="160">
        <v>36</v>
      </c>
      <c r="G9" s="160">
        <v>4485</v>
      </c>
      <c r="H9" s="160">
        <v>3986</v>
      </c>
      <c r="I9" s="255">
        <v>499</v>
      </c>
      <c r="J9" s="160">
        <v>0</v>
      </c>
      <c r="K9" s="160">
        <v>0</v>
      </c>
      <c r="L9" s="160">
        <v>0</v>
      </c>
      <c r="M9" s="160">
        <v>0</v>
      </c>
      <c r="N9" s="153" t="s">
        <v>224</v>
      </c>
    </row>
    <row r="10" spans="1:14" s="128" customFormat="1" ht="22.5" customHeight="1">
      <c r="A10" s="152" t="s">
        <v>225</v>
      </c>
      <c r="B10" s="249">
        <v>10</v>
      </c>
      <c r="C10" s="160">
        <v>155</v>
      </c>
      <c r="D10" s="160">
        <v>103</v>
      </c>
      <c r="E10" s="160">
        <v>52</v>
      </c>
      <c r="F10" s="160">
        <v>10</v>
      </c>
      <c r="G10" s="160">
        <v>155</v>
      </c>
      <c r="H10" s="160">
        <v>103</v>
      </c>
      <c r="I10" s="255">
        <v>52</v>
      </c>
      <c r="J10" s="160">
        <v>0</v>
      </c>
      <c r="K10" s="160">
        <v>0</v>
      </c>
      <c r="L10" s="160">
        <v>0</v>
      </c>
      <c r="M10" s="160">
        <v>0</v>
      </c>
      <c r="N10" s="153" t="s">
        <v>226</v>
      </c>
    </row>
    <row r="11" spans="1:14" s="128" customFormat="1" ht="22.5" customHeight="1">
      <c r="A11" s="152" t="s">
        <v>227</v>
      </c>
      <c r="B11" s="249">
        <v>23</v>
      </c>
      <c r="C11" s="160">
        <v>4297</v>
      </c>
      <c r="D11" s="160">
        <v>3835</v>
      </c>
      <c r="E11" s="160">
        <v>462</v>
      </c>
      <c r="F11" s="160">
        <v>23</v>
      </c>
      <c r="G11" s="160">
        <v>4297</v>
      </c>
      <c r="H11" s="160">
        <v>3835</v>
      </c>
      <c r="I11" s="255">
        <v>462</v>
      </c>
      <c r="J11" s="160">
        <v>0</v>
      </c>
      <c r="K11" s="160">
        <v>0</v>
      </c>
      <c r="L11" s="160">
        <v>0</v>
      </c>
      <c r="M11" s="160">
        <v>0</v>
      </c>
      <c r="N11" s="153" t="s">
        <v>228</v>
      </c>
    </row>
    <row r="12" spans="1:14" s="128" customFormat="1" ht="22.5" customHeight="1">
      <c r="A12" s="152" t="s">
        <v>229</v>
      </c>
      <c r="B12" s="249">
        <v>12</v>
      </c>
      <c r="C12" s="160">
        <v>166</v>
      </c>
      <c r="D12" s="160">
        <v>114</v>
      </c>
      <c r="E12" s="160">
        <v>52</v>
      </c>
      <c r="F12" s="160">
        <v>11</v>
      </c>
      <c r="G12" s="160">
        <v>148</v>
      </c>
      <c r="H12" s="160">
        <v>96</v>
      </c>
      <c r="I12" s="255">
        <v>52</v>
      </c>
      <c r="J12" s="160">
        <v>1</v>
      </c>
      <c r="K12" s="160">
        <v>18</v>
      </c>
      <c r="L12" s="160">
        <v>18</v>
      </c>
      <c r="M12" s="160">
        <v>0</v>
      </c>
      <c r="N12" s="153" t="s">
        <v>230</v>
      </c>
    </row>
    <row r="13" spans="1:14" s="156" customFormat="1" ht="22.5" customHeight="1">
      <c r="A13" s="154" t="s">
        <v>4</v>
      </c>
      <c r="B13" s="250">
        <f>SUM(F13,J13)</f>
        <v>29</v>
      </c>
      <c r="C13" s="161">
        <f>SUM(D13:E13)</f>
        <v>1661</v>
      </c>
      <c r="D13" s="161">
        <f>SUM(H13,L13)</f>
        <v>1131</v>
      </c>
      <c r="E13" s="161">
        <f>SUM(I13,M13)</f>
        <v>530</v>
      </c>
      <c r="F13" s="161">
        <v>26</v>
      </c>
      <c r="G13" s="161">
        <f>SUM(H13:I13)</f>
        <v>1466</v>
      </c>
      <c r="H13" s="161">
        <v>1030</v>
      </c>
      <c r="I13" s="256">
        <v>436</v>
      </c>
      <c r="J13" s="161">
        <v>3</v>
      </c>
      <c r="K13" s="161">
        <f>SUM(L13:M13)</f>
        <v>195</v>
      </c>
      <c r="L13" s="161">
        <v>101</v>
      </c>
      <c r="M13" s="161">
        <v>94</v>
      </c>
      <c r="N13" s="155" t="s">
        <v>4</v>
      </c>
    </row>
    <row r="14" spans="1:14" s="156" customFormat="1" ht="22.5" customHeight="1">
      <c r="A14" s="154" t="s">
        <v>241</v>
      </c>
      <c r="B14" s="250">
        <v>35</v>
      </c>
      <c r="C14" s="161">
        <f>SUM(D14:E14)</f>
        <v>1624</v>
      </c>
      <c r="D14" s="161">
        <v>1195</v>
      </c>
      <c r="E14" s="161">
        <v>429</v>
      </c>
      <c r="F14" s="161">
        <v>34</v>
      </c>
      <c r="G14" s="161">
        <f>SUM(H14:I14)</f>
        <v>1606</v>
      </c>
      <c r="H14" s="161">
        <v>1177</v>
      </c>
      <c r="I14" s="256">
        <v>429</v>
      </c>
      <c r="J14" s="161">
        <v>1</v>
      </c>
      <c r="K14" s="161">
        <v>18</v>
      </c>
      <c r="L14" s="161">
        <v>18</v>
      </c>
      <c r="M14" s="161">
        <v>0</v>
      </c>
      <c r="N14" s="155" t="s">
        <v>5</v>
      </c>
    </row>
    <row r="15" spans="1:14" s="156" customFormat="1" ht="22.5" customHeight="1">
      <c r="A15" s="154" t="s">
        <v>281</v>
      </c>
      <c r="B15" s="250">
        <v>24</v>
      </c>
      <c r="C15" s="161">
        <v>1365</v>
      </c>
      <c r="D15" s="161">
        <v>925</v>
      </c>
      <c r="E15" s="161">
        <v>440</v>
      </c>
      <c r="F15" s="161">
        <v>24</v>
      </c>
      <c r="G15" s="161">
        <v>1365</v>
      </c>
      <c r="H15" s="161">
        <v>925</v>
      </c>
      <c r="I15" s="256">
        <v>440</v>
      </c>
      <c r="J15" s="161">
        <v>0</v>
      </c>
      <c r="K15" s="161">
        <v>0</v>
      </c>
      <c r="L15" s="161">
        <v>0</v>
      </c>
      <c r="M15" s="161">
        <v>0</v>
      </c>
      <c r="N15" s="155" t="s">
        <v>295</v>
      </c>
    </row>
    <row r="16" spans="1:14" s="126" customFormat="1" ht="22.5" customHeight="1" thickBot="1">
      <c r="A16" s="248" t="s">
        <v>294</v>
      </c>
      <c r="B16" s="252">
        <v>21</v>
      </c>
      <c r="C16" s="253">
        <v>1292</v>
      </c>
      <c r="D16" s="253">
        <v>868</v>
      </c>
      <c r="E16" s="253">
        <v>424</v>
      </c>
      <c r="F16" s="253">
        <v>21</v>
      </c>
      <c r="G16" s="253">
        <v>1292</v>
      </c>
      <c r="H16" s="253">
        <v>868</v>
      </c>
      <c r="I16" s="253">
        <v>424</v>
      </c>
      <c r="J16" s="358">
        <v>0</v>
      </c>
      <c r="K16" s="277">
        <v>0</v>
      </c>
      <c r="L16" s="277">
        <v>0</v>
      </c>
      <c r="M16" s="359">
        <v>0</v>
      </c>
      <c r="N16" s="254" t="s">
        <v>296</v>
      </c>
    </row>
    <row r="17" spans="1:14" s="128" customFormat="1" ht="15.75" customHeight="1">
      <c r="A17" s="157" t="s">
        <v>299</v>
      </c>
      <c r="B17" s="251"/>
      <c r="C17" s="251"/>
      <c r="D17" s="251"/>
      <c r="E17" s="251"/>
      <c r="F17" s="251"/>
      <c r="G17" s="251"/>
      <c r="H17" s="251"/>
      <c r="I17" s="251"/>
      <c r="N17" s="158" t="s">
        <v>239</v>
      </c>
    </row>
    <row r="18" s="55" customFormat="1" ht="15.75" customHeight="1">
      <c r="A18" s="159" t="s">
        <v>304</v>
      </c>
    </row>
  </sheetData>
  <mergeCells count="14">
    <mergeCell ref="C6:E6"/>
    <mergeCell ref="G6:I6"/>
    <mergeCell ref="K6:M6"/>
    <mergeCell ref="B4:E4"/>
    <mergeCell ref="F4:I4"/>
    <mergeCell ref="J4:M4"/>
    <mergeCell ref="C5:E5"/>
    <mergeCell ref="G5:I5"/>
    <mergeCell ref="K5:M5"/>
    <mergeCell ref="A1:N1"/>
    <mergeCell ref="A2:B2"/>
    <mergeCell ref="B3:E3"/>
    <mergeCell ref="F3:I3"/>
    <mergeCell ref="J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00" workbookViewId="0" topLeftCell="A4">
      <selection activeCell="M35" sqref="M35"/>
    </sheetView>
  </sheetViews>
  <sheetFormatPr defaultColWidth="9.140625" defaultRowHeight="12.75"/>
  <cols>
    <col min="1" max="1" width="13.8515625" style="1" customWidth="1"/>
    <col min="2" max="2" width="9.140625" style="1" customWidth="1"/>
    <col min="3" max="3" width="9.421875" style="1" customWidth="1"/>
    <col min="4" max="4" width="8.140625" style="1" customWidth="1"/>
    <col min="5" max="5" width="8.8515625" style="1" customWidth="1"/>
    <col min="6" max="6" width="8.28125" style="1" customWidth="1"/>
    <col min="7" max="7" width="9.140625" style="1" customWidth="1"/>
    <col min="8" max="8" width="8.28125" style="1" customWidth="1"/>
    <col min="9" max="9" width="8.8515625" style="1" customWidth="1"/>
    <col min="10" max="10" width="8.140625" style="1" customWidth="1"/>
    <col min="11" max="11" width="9.140625" style="1" customWidth="1"/>
    <col min="12" max="12" width="8.00390625" style="1" customWidth="1"/>
    <col min="13" max="13" width="8.7109375" style="1" customWidth="1"/>
    <col min="14" max="14" width="7.8515625" style="1" customWidth="1"/>
    <col min="15" max="15" width="8.7109375" style="1" customWidth="1"/>
    <col min="16" max="16" width="8.28125" style="1" customWidth="1"/>
    <col min="17" max="17" width="8.421875" style="1" customWidth="1"/>
    <col min="18" max="18" width="13.7109375" style="1" customWidth="1"/>
    <col min="19" max="16384" width="9.140625" style="1" customWidth="1"/>
  </cols>
  <sheetData>
    <row r="1" spans="1:18" ht="32.25" customHeight="1">
      <c r="A1" s="416" t="s">
        <v>118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</row>
    <row r="2" spans="1:18" s="2" customFormat="1" ht="18" customHeight="1">
      <c r="A2" s="8" t="s">
        <v>100</v>
      </c>
      <c r="R2" s="3" t="s">
        <v>101</v>
      </c>
    </row>
    <row r="3" spans="1:18" s="2" customFormat="1" ht="36" customHeight="1">
      <c r="A3" s="422" t="s">
        <v>183</v>
      </c>
      <c r="B3" s="417" t="s">
        <v>119</v>
      </c>
      <c r="C3" s="411"/>
      <c r="D3" s="417" t="s">
        <v>120</v>
      </c>
      <c r="E3" s="411"/>
      <c r="F3" s="410" t="s">
        <v>121</v>
      </c>
      <c r="G3" s="411"/>
      <c r="H3" s="410" t="s">
        <v>122</v>
      </c>
      <c r="I3" s="411"/>
      <c r="J3" s="410" t="s">
        <v>123</v>
      </c>
      <c r="K3" s="411"/>
      <c r="L3" s="410" t="s">
        <v>124</v>
      </c>
      <c r="M3" s="411"/>
      <c r="N3" s="410" t="s">
        <v>125</v>
      </c>
      <c r="O3" s="411"/>
      <c r="P3" s="410" t="s">
        <v>126</v>
      </c>
      <c r="Q3" s="411"/>
      <c r="R3" s="424" t="s">
        <v>184</v>
      </c>
    </row>
    <row r="4" spans="1:18" s="2" customFormat="1" ht="57" customHeight="1">
      <c r="A4" s="423"/>
      <c r="B4" s="13" t="s">
        <v>201</v>
      </c>
      <c r="C4" s="14" t="s">
        <v>127</v>
      </c>
      <c r="D4" s="14" t="s">
        <v>201</v>
      </c>
      <c r="E4" s="14" t="s">
        <v>127</v>
      </c>
      <c r="F4" s="13" t="s">
        <v>204</v>
      </c>
      <c r="G4" s="14" t="s">
        <v>202</v>
      </c>
      <c r="H4" s="13" t="s">
        <v>201</v>
      </c>
      <c r="I4" s="14" t="s">
        <v>127</v>
      </c>
      <c r="J4" s="13" t="s">
        <v>203</v>
      </c>
      <c r="K4" s="14" t="s">
        <v>127</v>
      </c>
      <c r="L4" s="13" t="s">
        <v>201</v>
      </c>
      <c r="M4" s="14" t="s">
        <v>127</v>
      </c>
      <c r="N4" s="13" t="s">
        <v>201</v>
      </c>
      <c r="O4" s="14" t="s">
        <v>127</v>
      </c>
      <c r="P4" s="13" t="s">
        <v>201</v>
      </c>
      <c r="Q4" s="14" t="s">
        <v>127</v>
      </c>
      <c r="R4" s="425"/>
    </row>
    <row r="5" spans="1:18" s="22" customFormat="1" ht="15.75" customHeight="1">
      <c r="A5" s="152" t="s">
        <v>223</v>
      </c>
      <c r="B5" s="360" t="e">
        <f>SUM(D5,F5,H5,J5,L5,N5,P5,B16,D16,F16,H16,J16,L16,N16)+SUM('8.산업연맹별 노동조합(2)'!B5,'8.산업연맹별 노동조합(2)'!D5,'8.산업연맹별 노동조합(2)'!F5,'8.산업연맹별 노동조합(2)'!H5,'8.산업연맹별 노동조합(2)'!J5,'8.산업연맹별 노동조합(2)'!#REF!,'8.산업연맹별 노동조합(2)'!#REF!,'8.산업연맹별 노동조합(2)'!B16,'8.산업연맹별 노동조합(2)'!D16,'8.산업연맹별 노동조합(2)'!J16)</f>
        <v>#REF!</v>
      </c>
      <c r="C5" s="258" t="e">
        <f>SUM(E5,G5,I5,K5,M5,O5,Q5,C16,E16,G16,I16,K16,M16,O16)+SUM('8.산업연맹별 노동조합(2)'!#REF!,'8.산업연맹별 노동조합(2)'!#REF!,'8.산업연맹별 노동조합(2)'!C16,'8.산업연맹별 노동조합(2)'!E16,'8.산업연맹별 노동조합(2)'!K16,'8.산업연맹별 노동조합(2)'!K5,'8.산업연맹별 노동조합(2)'!I5,'8.산업연맹별 노동조합(2)'!G5,'8.산업연맹별 노동조합(2)'!E5,'8.산업연맹별 노동조합(2)'!C5)</f>
        <v>#REF!</v>
      </c>
      <c r="D5" s="258" t="s">
        <v>155</v>
      </c>
      <c r="E5" s="258" t="s">
        <v>155</v>
      </c>
      <c r="F5" s="258" t="s">
        <v>155</v>
      </c>
      <c r="G5" s="258" t="s">
        <v>155</v>
      </c>
      <c r="H5" s="258" t="s">
        <v>155</v>
      </c>
      <c r="I5" s="258" t="s">
        <v>155</v>
      </c>
      <c r="J5" s="258" t="s">
        <v>155</v>
      </c>
      <c r="K5" s="258" t="s">
        <v>155</v>
      </c>
      <c r="L5" s="257">
        <v>1</v>
      </c>
      <c r="M5" s="257">
        <v>525</v>
      </c>
      <c r="N5" s="258">
        <v>3</v>
      </c>
      <c r="O5" s="258">
        <v>94</v>
      </c>
      <c r="P5" s="257">
        <v>4</v>
      </c>
      <c r="Q5" s="259">
        <v>76</v>
      </c>
      <c r="R5" s="26" t="s">
        <v>197</v>
      </c>
    </row>
    <row r="6" spans="1:18" s="22" customFormat="1" ht="15.75" customHeight="1">
      <c r="A6" s="152" t="s">
        <v>225</v>
      </c>
      <c r="B6" s="360" t="e">
        <f>SUM(D6,F6,H6,J6,L6,N6,P6,B17,D17,F17,H17,J17,L17,N17)+SUM('8.산업연맹별 노동조합(2)'!B6,'8.산업연맹별 노동조합(2)'!D6,'8.산업연맹별 노동조합(2)'!F6,'8.산업연맹별 노동조합(2)'!H6,'8.산업연맹별 노동조합(2)'!J6,'8.산업연맹별 노동조합(2)'!#REF!,'8.산업연맹별 노동조합(2)'!#REF!,'8.산업연맹별 노동조합(2)'!B17,'8.산업연맹별 노동조합(2)'!D17,'8.산업연맹별 노동조합(2)'!J17)</f>
        <v>#REF!</v>
      </c>
      <c r="C6" s="258" t="e">
        <f>SUM(E6,G6,I6,K6,M6,O6,Q6,C17,E17,G17,I17,K17,M17,O17)+SUM('8.산업연맹별 노동조합(2)'!#REF!,'8.산업연맹별 노동조합(2)'!#REF!,'8.산업연맹별 노동조합(2)'!C17,'8.산업연맹별 노동조합(2)'!E17,'8.산업연맹별 노동조합(2)'!K17,'8.산업연맹별 노동조합(2)'!K6,'8.산업연맹별 노동조합(2)'!I6,'8.산업연맹별 노동조합(2)'!G6,'8.산업연맹별 노동조합(2)'!E6,'8.산업연맹별 노동조합(2)'!C6)</f>
        <v>#REF!</v>
      </c>
      <c r="D6" s="258" t="s">
        <v>155</v>
      </c>
      <c r="E6" s="258" t="s">
        <v>155</v>
      </c>
      <c r="F6" s="258" t="s">
        <v>155</v>
      </c>
      <c r="G6" s="258" t="s">
        <v>155</v>
      </c>
      <c r="H6" s="258" t="s">
        <v>155</v>
      </c>
      <c r="I6" s="258" t="s">
        <v>155</v>
      </c>
      <c r="J6" s="258" t="s">
        <v>155</v>
      </c>
      <c r="K6" s="258" t="s">
        <v>155</v>
      </c>
      <c r="L6" s="257" t="s">
        <v>222</v>
      </c>
      <c r="M6" s="257" t="s">
        <v>222</v>
      </c>
      <c r="N6" s="258">
        <v>1</v>
      </c>
      <c r="O6" s="258">
        <v>58</v>
      </c>
      <c r="P6" s="257">
        <v>4</v>
      </c>
      <c r="Q6" s="259">
        <v>57</v>
      </c>
      <c r="R6" s="26" t="s">
        <v>198</v>
      </c>
    </row>
    <row r="7" spans="1:18" s="23" customFormat="1" ht="15.75" customHeight="1">
      <c r="A7" s="152" t="s">
        <v>227</v>
      </c>
      <c r="B7" s="360" t="e">
        <f>SUM(D7,F7,H7,J7,L7,N7,P7,B18,D18,F18,H18,J18,L18,N18)+SUM('8.산업연맹별 노동조합(2)'!B7,'8.산업연맹별 노동조합(2)'!D7,'8.산업연맹별 노동조합(2)'!F7,'8.산업연맹별 노동조합(2)'!H7,'8.산업연맹별 노동조합(2)'!J7,'8.산업연맹별 노동조합(2)'!#REF!,'8.산업연맹별 노동조합(2)'!#REF!,'8.산업연맹별 노동조합(2)'!B18,'8.산업연맹별 노동조합(2)'!D18,'8.산업연맹별 노동조합(2)'!J18)</f>
        <v>#REF!</v>
      </c>
      <c r="C7" s="258" t="e">
        <f>SUM(E7,G7,I7,K7,M7,O7,Q7,C18,E18,G18,I18,K18,M18,O18)+SUM('8.산업연맹별 노동조합(2)'!#REF!,'8.산업연맹별 노동조합(2)'!#REF!,'8.산업연맹별 노동조합(2)'!C18,'8.산업연맹별 노동조합(2)'!E18,'8.산업연맹별 노동조합(2)'!K18,'8.산업연맹별 노동조합(2)'!K7,'8.산업연맹별 노동조합(2)'!I7,'8.산업연맹별 노동조합(2)'!G7,'8.산업연맹별 노동조합(2)'!E7,'8.산업연맹별 노동조합(2)'!C7)</f>
        <v>#REF!</v>
      </c>
      <c r="D7" s="261" t="s">
        <v>155</v>
      </c>
      <c r="E7" s="261" t="s">
        <v>155</v>
      </c>
      <c r="F7" s="261" t="s">
        <v>155</v>
      </c>
      <c r="G7" s="261" t="s">
        <v>155</v>
      </c>
      <c r="H7" s="261" t="s">
        <v>155</v>
      </c>
      <c r="I7" s="261" t="s">
        <v>155</v>
      </c>
      <c r="J7" s="261" t="s">
        <v>155</v>
      </c>
      <c r="K7" s="261" t="s">
        <v>155</v>
      </c>
      <c r="L7" s="260">
        <v>1</v>
      </c>
      <c r="M7" s="260">
        <v>496</v>
      </c>
      <c r="N7" s="261" t="s">
        <v>166</v>
      </c>
      <c r="O7" s="261" t="s">
        <v>166</v>
      </c>
      <c r="P7" s="260">
        <v>2</v>
      </c>
      <c r="Q7" s="262">
        <v>41</v>
      </c>
      <c r="R7" s="26" t="s">
        <v>199</v>
      </c>
    </row>
    <row r="8" spans="1:18" s="23" customFormat="1" ht="15.75" customHeight="1">
      <c r="A8" s="152" t="s">
        <v>229</v>
      </c>
      <c r="B8" s="360" t="e">
        <f>SUM(D8,F8,H8,J8,L8,N8,P8,B19,D19,F19,H19,J19,L19,N19)+SUM('8.산업연맹별 노동조합(2)'!B8,'8.산업연맹별 노동조합(2)'!D8,'8.산업연맹별 노동조합(2)'!F8,'8.산업연맹별 노동조합(2)'!H8,'8.산업연맹별 노동조합(2)'!J8,'8.산업연맹별 노동조합(2)'!#REF!,'8.산업연맹별 노동조합(2)'!#REF!,'8.산업연맹별 노동조합(2)'!B19,'8.산업연맹별 노동조합(2)'!D19,'8.산업연맹별 노동조합(2)'!J19)</f>
        <v>#REF!</v>
      </c>
      <c r="C8" s="258" t="e">
        <f>SUM(E8,G8,I8,K8,M8,O8,Q8,C19,E19,G19,I19,K19,M19,O19)+SUM('8.산업연맹별 노동조합(2)'!#REF!,'8.산업연맹별 노동조합(2)'!#REF!,'8.산업연맹별 노동조합(2)'!C19,'8.산업연맹별 노동조합(2)'!E19,'8.산업연맹별 노동조합(2)'!K19,'8.산업연맹별 노동조합(2)'!K8,'8.산업연맹별 노동조합(2)'!I8,'8.산업연맹별 노동조합(2)'!G8,'8.산업연맹별 노동조합(2)'!E8,'8.산업연맹별 노동조합(2)'!C8)</f>
        <v>#REF!</v>
      </c>
      <c r="D8" s="261" t="s">
        <v>155</v>
      </c>
      <c r="E8" s="261" t="s">
        <v>155</v>
      </c>
      <c r="F8" s="261" t="s">
        <v>155</v>
      </c>
      <c r="G8" s="261" t="s">
        <v>155</v>
      </c>
      <c r="H8" s="261" t="s">
        <v>155</v>
      </c>
      <c r="I8" s="261" t="s">
        <v>155</v>
      </c>
      <c r="J8" s="261" t="s">
        <v>155</v>
      </c>
      <c r="K8" s="261" t="s">
        <v>155</v>
      </c>
      <c r="L8" s="260" t="s">
        <v>222</v>
      </c>
      <c r="M8" s="260" t="s">
        <v>222</v>
      </c>
      <c r="N8" s="261">
        <v>2</v>
      </c>
      <c r="O8" s="261">
        <v>62</v>
      </c>
      <c r="P8" s="260">
        <v>4</v>
      </c>
      <c r="Q8" s="262">
        <v>57</v>
      </c>
      <c r="R8" s="26" t="s">
        <v>200</v>
      </c>
    </row>
    <row r="9" spans="1:18" s="23" customFormat="1" ht="15.75" customHeight="1">
      <c r="A9" s="154" t="s">
        <v>153</v>
      </c>
      <c r="B9" s="361" t="e">
        <f>SUM(D9,F9,H9,J9,L9,N9,P9,B20,D20,F20,H20,J20,L20,N20)+SUM('8.산업연맹별 노동조합(2)'!B9,'8.산업연맹별 노동조합(2)'!D9,'8.산업연맹별 노동조합(2)'!F9,'8.산업연맹별 노동조합(2)'!H9,'8.산업연맹별 노동조합(2)'!J9,'8.산업연맹별 노동조합(2)'!#REF!,'8.산업연맹별 노동조합(2)'!#REF!,'8.산업연맹별 노동조합(2)'!B20,'8.산업연맹별 노동조합(2)'!D20,'8.산업연맹별 노동조합(2)'!J20)</f>
        <v>#REF!</v>
      </c>
      <c r="C9" s="362" t="e">
        <f>SUM(E9,G9,I9,K9,M9,O9,Q9,C20,E20,G20,I20,K20,M20,O20)+SUM('8.산업연맹별 노동조합(2)'!#REF!,'8.산업연맹별 노동조합(2)'!#REF!,'8.산업연맹별 노동조합(2)'!C20,'8.산업연맹별 노동조합(2)'!E20,'8.산업연맹별 노동조합(2)'!K20,'8.산업연맹별 노동조합(2)'!K9,'8.산업연맹별 노동조합(2)'!I9,'8.산업연맹별 노동조합(2)'!G9,'8.산업연맹별 노동조합(2)'!E9,'8.산업연맹별 노동조합(2)'!C9)</f>
        <v>#REF!</v>
      </c>
      <c r="D9" s="264" t="s">
        <v>155</v>
      </c>
      <c r="E9" s="264" t="s">
        <v>155</v>
      </c>
      <c r="F9" s="264" t="s">
        <v>155</v>
      </c>
      <c r="G9" s="264" t="s">
        <v>155</v>
      </c>
      <c r="H9" s="264" t="s">
        <v>155</v>
      </c>
      <c r="I9" s="264" t="s">
        <v>155</v>
      </c>
      <c r="J9" s="264" t="s">
        <v>155</v>
      </c>
      <c r="K9" s="264" t="s">
        <v>155</v>
      </c>
      <c r="L9" s="263" t="s">
        <v>155</v>
      </c>
      <c r="M9" s="263" t="s">
        <v>155</v>
      </c>
      <c r="N9" s="263" t="s">
        <v>155</v>
      </c>
      <c r="O9" s="263" t="s">
        <v>155</v>
      </c>
      <c r="P9" s="264">
        <v>5</v>
      </c>
      <c r="Q9" s="265">
        <v>69</v>
      </c>
      <c r="R9" s="24" t="s">
        <v>153</v>
      </c>
    </row>
    <row r="10" spans="1:18" s="23" customFormat="1" ht="15.75" customHeight="1">
      <c r="A10" s="154" t="s">
        <v>241</v>
      </c>
      <c r="B10" s="361">
        <v>5</v>
      </c>
      <c r="C10" s="362">
        <v>207</v>
      </c>
      <c r="D10" s="258" t="s">
        <v>155</v>
      </c>
      <c r="E10" s="258" t="s">
        <v>155</v>
      </c>
      <c r="F10" s="258" t="s">
        <v>155</v>
      </c>
      <c r="G10" s="258" t="s">
        <v>155</v>
      </c>
      <c r="H10" s="258" t="s">
        <v>155</v>
      </c>
      <c r="I10" s="258" t="s">
        <v>155</v>
      </c>
      <c r="J10" s="258" t="s">
        <v>155</v>
      </c>
      <c r="K10" s="258" t="s">
        <v>155</v>
      </c>
      <c r="L10" s="258" t="s">
        <v>155</v>
      </c>
      <c r="M10" s="258" t="s">
        <v>155</v>
      </c>
      <c r="N10" s="258" t="s">
        <v>155</v>
      </c>
      <c r="O10" s="258" t="s">
        <v>155</v>
      </c>
      <c r="P10" s="264">
        <v>2</v>
      </c>
      <c r="Q10" s="265">
        <v>19</v>
      </c>
      <c r="R10" s="24" t="s">
        <v>241</v>
      </c>
    </row>
    <row r="11" spans="1:18" s="23" customFormat="1" ht="15.75" customHeight="1">
      <c r="A11" s="154" t="s">
        <v>281</v>
      </c>
      <c r="B11" s="361">
        <v>24</v>
      </c>
      <c r="C11" s="362">
        <v>1365</v>
      </c>
      <c r="D11" s="258" t="s">
        <v>155</v>
      </c>
      <c r="E11" s="258" t="s">
        <v>155</v>
      </c>
      <c r="F11" s="258" t="s">
        <v>155</v>
      </c>
      <c r="G11" s="258" t="s">
        <v>155</v>
      </c>
      <c r="H11" s="258" t="s">
        <v>155</v>
      </c>
      <c r="I11" s="258" t="s">
        <v>155</v>
      </c>
      <c r="J11" s="258" t="s">
        <v>155</v>
      </c>
      <c r="K11" s="258" t="s">
        <v>155</v>
      </c>
      <c r="L11" s="258" t="s">
        <v>155</v>
      </c>
      <c r="M11" s="258" t="s">
        <v>155</v>
      </c>
      <c r="N11" s="258" t="s">
        <v>155</v>
      </c>
      <c r="O11" s="258" t="s">
        <v>155</v>
      </c>
      <c r="P11" s="264">
        <v>1</v>
      </c>
      <c r="Q11" s="265">
        <v>12</v>
      </c>
      <c r="R11" s="24" t="s">
        <v>281</v>
      </c>
    </row>
    <row r="12" spans="1:18" s="4" customFormat="1" ht="15.75" customHeight="1">
      <c r="A12" s="102" t="s">
        <v>294</v>
      </c>
      <c r="B12" s="363">
        <f>P12+H23+J23+L23+'8.산업연맹별 노동조합(2)'!D12+'8.산업연맹별 노동조합(2)'!F12+'8.산업연맹별 노동조합(2)'!J12+'8.산업연맹별 노동조합(2)'!J23</f>
        <v>21</v>
      </c>
      <c r="C12" s="268">
        <f>Q12+I23+K23+M23+'8.산업연맹별 노동조합(2)'!E12+'8.산업연맹별 노동조합(2)'!G12+'8.산업연맹별 노동조합(2)'!K12+'8.산업연맹별 노동조합(2)'!K23</f>
        <v>1292</v>
      </c>
      <c r="D12" s="364" t="s">
        <v>279</v>
      </c>
      <c r="E12" s="364" t="s">
        <v>279</v>
      </c>
      <c r="F12" s="364" t="s">
        <v>279</v>
      </c>
      <c r="G12" s="364" t="s">
        <v>279</v>
      </c>
      <c r="H12" s="364" t="s">
        <v>279</v>
      </c>
      <c r="I12" s="364" t="s">
        <v>279</v>
      </c>
      <c r="J12" s="364" t="s">
        <v>279</v>
      </c>
      <c r="K12" s="364" t="s">
        <v>279</v>
      </c>
      <c r="L12" s="364" t="s">
        <v>279</v>
      </c>
      <c r="M12" s="364" t="s">
        <v>279</v>
      </c>
      <c r="N12" s="364" t="s">
        <v>279</v>
      </c>
      <c r="O12" s="364" t="s">
        <v>279</v>
      </c>
      <c r="P12" s="268">
        <v>1</v>
      </c>
      <c r="Q12" s="269">
        <v>11</v>
      </c>
      <c r="R12" s="6" t="s">
        <v>294</v>
      </c>
    </row>
    <row r="13" s="19" customFormat="1" ht="6.75" customHeight="1"/>
    <row r="14" spans="1:17" s="19" customFormat="1" ht="26.25" customHeight="1">
      <c r="A14" s="422" t="s">
        <v>183</v>
      </c>
      <c r="B14" s="410" t="s">
        <v>156</v>
      </c>
      <c r="C14" s="414"/>
      <c r="D14" s="410" t="s">
        <v>157</v>
      </c>
      <c r="E14" s="414"/>
      <c r="F14" s="410" t="s">
        <v>158</v>
      </c>
      <c r="G14" s="414"/>
      <c r="H14" s="410" t="s">
        <v>159</v>
      </c>
      <c r="I14" s="414"/>
      <c r="J14" s="410" t="s">
        <v>160</v>
      </c>
      <c r="K14" s="414"/>
      <c r="L14" s="410" t="s">
        <v>161</v>
      </c>
      <c r="M14" s="414"/>
      <c r="N14" s="410" t="s">
        <v>162</v>
      </c>
      <c r="O14" s="414"/>
      <c r="P14" s="418" t="s">
        <v>184</v>
      </c>
      <c r="Q14" s="419"/>
    </row>
    <row r="15" spans="1:17" s="19" customFormat="1" ht="53.25" customHeight="1">
      <c r="A15" s="430"/>
      <c r="B15" s="13" t="s">
        <v>201</v>
      </c>
      <c r="C15" s="14" t="s">
        <v>164</v>
      </c>
      <c r="D15" s="13" t="s">
        <v>201</v>
      </c>
      <c r="E15" s="14" t="s">
        <v>164</v>
      </c>
      <c r="F15" s="13" t="s">
        <v>201</v>
      </c>
      <c r="G15" s="14" t="s">
        <v>164</v>
      </c>
      <c r="H15" s="13" t="s">
        <v>201</v>
      </c>
      <c r="I15" s="14" t="s">
        <v>164</v>
      </c>
      <c r="J15" s="13" t="s">
        <v>201</v>
      </c>
      <c r="K15" s="14" t="s">
        <v>164</v>
      </c>
      <c r="L15" s="13" t="s">
        <v>203</v>
      </c>
      <c r="M15" s="14" t="s">
        <v>164</v>
      </c>
      <c r="N15" s="13" t="s">
        <v>201</v>
      </c>
      <c r="O15" s="14" t="s">
        <v>164</v>
      </c>
      <c r="P15" s="420"/>
      <c r="Q15" s="421"/>
    </row>
    <row r="16" spans="1:17" s="22" customFormat="1" ht="15.75" customHeight="1">
      <c r="A16" s="162" t="s">
        <v>223</v>
      </c>
      <c r="B16" s="258" t="s">
        <v>167</v>
      </c>
      <c r="C16" s="258" t="s">
        <v>167</v>
      </c>
      <c r="D16" s="257">
        <v>3</v>
      </c>
      <c r="E16" s="270">
        <v>222</v>
      </c>
      <c r="F16" s="176" t="s">
        <v>167</v>
      </c>
      <c r="G16" s="176" t="s">
        <v>167</v>
      </c>
      <c r="H16" s="270">
        <v>1</v>
      </c>
      <c r="I16" s="270">
        <v>805</v>
      </c>
      <c r="J16" s="270">
        <v>10</v>
      </c>
      <c r="K16" s="270">
        <v>860</v>
      </c>
      <c r="L16" s="270">
        <v>5</v>
      </c>
      <c r="M16" s="270">
        <v>320</v>
      </c>
      <c r="N16" s="176" t="s">
        <v>167</v>
      </c>
      <c r="O16" s="176" t="s">
        <v>167</v>
      </c>
      <c r="P16" s="412" t="s">
        <v>197</v>
      </c>
      <c r="Q16" s="413"/>
    </row>
    <row r="17" spans="1:17" s="22" customFormat="1" ht="15.75" customHeight="1">
      <c r="A17" s="162" t="s">
        <v>225</v>
      </c>
      <c r="B17" s="258" t="s">
        <v>167</v>
      </c>
      <c r="C17" s="258" t="s">
        <v>167</v>
      </c>
      <c r="D17" s="257">
        <v>2</v>
      </c>
      <c r="E17" s="270">
        <v>14</v>
      </c>
      <c r="F17" s="176" t="s">
        <v>167</v>
      </c>
      <c r="G17" s="176" t="s">
        <v>167</v>
      </c>
      <c r="H17" s="270">
        <v>3</v>
      </c>
      <c r="I17" s="270">
        <v>26</v>
      </c>
      <c r="J17" s="176" t="s">
        <v>167</v>
      </c>
      <c r="K17" s="176" t="s">
        <v>167</v>
      </c>
      <c r="L17" s="176" t="s">
        <v>167</v>
      </c>
      <c r="M17" s="176" t="s">
        <v>167</v>
      </c>
      <c r="N17" s="176" t="s">
        <v>167</v>
      </c>
      <c r="O17" s="176" t="s">
        <v>167</v>
      </c>
      <c r="P17" s="412" t="s">
        <v>198</v>
      </c>
      <c r="Q17" s="413"/>
    </row>
    <row r="18" spans="1:17" s="23" customFormat="1" ht="15.75" customHeight="1">
      <c r="A18" s="162" t="s">
        <v>227</v>
      </c>
      <c r="B18" s="261" t="s">
        <v>167</v>
      </c>
      <c r="C18" s="261" t="s">
        <v>167</v>
      </c>
      <c r="D18" s="365">
        <v>3</v>
      </c>
      <c r="E18" s="366">
        <v>212</v>
      </c>
      <c r="F18" s="177" t="s">
        <v>167</v>
      </c>
      <c r="G18" s="177" t="s">
        <v>167</v>
      </c>
      <c r="H18" s="271">
        <v>1</v>
      </c>
      <c r="I18" s="271">
        <v>1332</v>
      </c>
      <c r="J18" s="271">
        <v>2</v>
      </c>
      <c r="K18" s="271">
        <v>259</v>
      </c>
      <c r="L18" s="271">
        <v>4</v>
      </c>
      <c r="M18" s="271">
        <v>215</v>
      </c>
      <c r="N18" s="177" t="s">
        <v>167</v>
      </c>
      <c r="O18" s="177" t="s">
        <v>167</v>
      </c>
      <c r="P18" s="412" t="s">
        <v>199</v>
      </c>
      <c r="Q18" s="413"/>
    </row>
    <row r="19" spans="1:17" s="23" customFormat="1" ht="15.75" customHeight="1">
      <c r="A19" s="162" t="s">
        <v>229</v>
      </c>
      <c r="B19" s="261" t="s">
        <v>167</v>
      </c>
      <c r="C19" s="261" t="s">
        <v>167</v>
      </c>
      <c r="D19" s="260">
        <v>2</v>
      </c>
      <c r="E19" s="271">
        <v>14</v>
      </c>
      <c r="F19" s="177" t="s">
        <v>167</v>
      </c>
      <c r="G19" s="177" t="s">
        <v>167</v>
      </c>
      <c r="H19" s="271">
        <v>3</v>
      </c>
      <c r="I19" s="271">
        <v>26</v>
      </c>
      <c r="J19" s="177" t="s">
        <v>167</v>
      </c>
      <c r="K19" s="177" t="s">
        <v>167</v>
      </c>
      <c r="L19" s="177" t="s">
        <v>167</v>
      </c>
      <c r="M19" s="177" t="s">
        <v>167</v>
      </c>
      <c r="N19" s="177" t="s">
        <v>167</v>
      </c>
      <c r="O19" s="177" t="s">
        <v>167</v>
      </c>
      <c r="P19" s="412" t="s">
        <v>200</v>
      </c>
      <c r="Q19" s="413"/>
    </row>
    <row r="20" spans="1:17" s="23" customFormat="1" ht="15.75" customHeight="1">
      <c r="A20" s="154" t="s">
        <v>4</v>
      </c>
      <c r="B20" s="264" t="s">
        <v>167</v>
      </c>
      <c r="C20" s="264" t="s">
        <v>167</v>
      </c>
      <c r="D20" s="367">
        <v>4</v>
      </c>
      <c r="E20" s="272">
        <v>209</v>
      </c>
      <c r="F20" s="178" t="s">
        <v>167</v>
      </c>
      <c r="G20" s="178" t="s">
        <v>167</v>
      </c>
      <c r="H20" s="272">
        <v>3</v>
      </c>
      <c r="I20" s="272">
        <v>26</v>
      </c>
      <c r="J20" s="272">
        <v>1</v>
      </c>
      <c r="K20" s="272">
        <v>230</v>
      </c>
      <c r="L20" s="272">
        <v>3</v>
      </c>
      <c r="M20" s="272">
        <v>154</v>
      </c>
      <c r="N20" s="178" t="s">
        <v>167</v>
      </c>
      <c r="O20" s="178" t="s">
        <v>167</v>
      </c>
      <c r="P20" s="428" t="s">
        <v>4</v>
      </c>
      <c r="Q20" s="429"/>
    </row>
    <row r="21" spans="1:17" s="23" customFormat="1" ht="15.75" customHeight="1">
      <c r="A21" s="154" t="s">
        <v>241</v>
      </c>
      <c r="B21" s="264" t="s">
        <v>167</v>
      </c>
      <c r="C21" s="264" t="s">
        <v>167</v>
      </c>
      <c r="D21" s="264" t="s">
        <v>167</v>
      </c>
      <c r="E21" s="264" t="s">
        <v>167</v>
      </c>
      <c r="F21" s="264" t="s">
        <v>167</v>
      </c>
      <c r="G21" s="264" t="s">
        <v>167</v>
      </c>
      <c r="H21" s="178">
        <v>3</v>
      </c>
      <c r="I21" s="178">
        <v>45</v>
      </c>
      <c r="J21" s="178">
        <v>1</v>
      </c>
      <c r="K21" s="178">
        <v>177</v>
      </c>
      <c r="L21" s="178">
        <v>6</v>
      </c>
      <c r="M21" s="178">
        <v>237</v>
      </c>
      <c r="N21" s="368">
        <v>0</v>
      </c>
      <c r="O21" s="368">
        <v>0</v>
      </c>
      <c r="P21" s="426" t="s">
        <v>5</v>
      </c>
      <c r="Q21" s="427"/>
    </row>
    <row r="22" spans="1:17" s="23" customFormat="1" ht="15.75" customHeight="1">
      <c r="A22" s="154" t="s">
        <v>281</v>
      </c>
      <c r="B22" s="264" t="s">
        <v>167</v>
      </c>
      <c r="C22" s="264" t="s">
        <v>167</v>
      </c>
      <c r="D22" s="264" t="s">
        <v>167</v>
      </c>
      <c r="E22" s="272">
        <v>0</v>
      </c>
      <c r="F22" s="178">
        <v>0</v>
      </c>
      <c r="G22" s="178">
        <v>0</v>
      </c>
      <c r="H22" s="178">
        <v>2</v>
      </c>
      <c r="I22" s="178">
        <v>48</v>
      </c>
      <c r="J22" s="178">
        <v>1</v>
      </c>
      <c r="K22" s="178">
        <v>177</v>
      </c>
      <c r="L22" s="178">
        <v>5</v>
      </c>
      <c r="M22" s="178">
        <v>237</v>
      </c>
      <c r="N22" s="368">
        <v>0</v>
      </c>
      <c r="O22" s="368">
        <v>0</v>
      </c>
      <c r="P22" s="278" t="s">
        <v>297</v>
      </c>
      <c r="Q22" s="279"/>
    </row>
    <row r="23" spans="1:17" s="4" customFormat="1" ht="15.75" customHeight="1" thickBot="1">
      <c r="A23" s="248" t="s">
        <v>294</v>
      </c>
      <c r="B23" s="369">
        <v>0</v>
      </c>
      <c r="C23" s="273">
        <f>SUM(C24:C24)</f>
        <v>0</v>
      </c>
      <c r="D23" s="273">
        <f>SUM(D24:D24)</f>
        <v>0</v>
      </c>
      <c r="E23" s="273">
        <f>SUM(E24:E24)</f>
        <v>0</v>
      </c>
      <c r="F23" s="273">
        <f>SUM(F24:F24)</f>
        <v>0</v>
      </c>
      <c r="G23" s="273">
        <f>SUM(G24:G24)</f>
        <v>0</v>
      </c>
      <c r="H23" s="273">
        <v>2</v>
      </c>
      <c r="I23" s="273">
        <v>48</v>
      </c>
      <c r="J23" s="273">
        <v>2</v>
      </c>
      <c r="K23" s="273">
        <v>265</v>
      </c>
      <c r="L23" s="273">
        <v>5</v>
      </c>
      <c r="M23" s="273">
        <v>218</v>
      </c>
      <c r="N23" s="273">
        <f>SUM(N24:N24)</f>
        <v>0</v>
      </c>
      <c r="O23" s="370">
        <v>0</v>
      </c>
      <c r="P23" s="415" t="s">
        <v>294</v>
      </c>
      <c r="Q23" s="415"/>
    </row>
    <row r="24" spans="1:17" s="11" customFormat="1" ht="15.75" customHeight="1">
      <c r="A24" s="9" t="s">
        <v>299</v>
      </c>
      <c r="Q24" s="10" t="s">
        <v>328</v>
      </c>
    </row>
  </sheetData>
  <mergeCells count="27">
    <mergeCell ref="A3:A4"/>
    <mergeCell ref="R3:R4"/>
    <mergeCell ref="P21:Q21"/>
    <mergeCell ref="P20:Q20"/>
    <mergeCell ref="P16:Q16"/>
    <mergeCell ref="A14:A15"/>
    <mergeCell ref="B14:C14"/>
    <mergeCell ref="D14:E14"/>
    <mergeCell ref="F14:G14"/>
    <mergeCell ref="N14:O14"/>
    <mergeCell ref="P23:Q23"/>
    <mergeCell ref="A1:R1"/>
    <mergeCell ref="B3:C3"/>
    <mergeCell ref="D3:E3"/>
    <mergeCell ref="F3:G3"/>
    <mergeCell ref="H3:I3"/>
    <mergeCell ref="J3:K3"/>
    <mergeCell ref="L3:M3"/>
    <mergeCell ref="P19:Q19"/>
    <mergeCell ref="P14:Q15"/>
    <mergeCell ref="P3:Q3"/>
    <mergeCell ref="P17:Q17"/>
    <mergeCell ref="P18:Q18"/>
    <mergeCell ref="H14:I14"/>
    <mergeCell ref="J14:K14"/>
    <mergeCell ref="L14:M14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L24" sqref="L24"/>
    </sheetView>
  </sheetViews>
  <sheetFormatPr defaultColWidth="9.140625" defaultRowHeight="12.75"/>
  <cols>
    <col min="1" max="1" width="15.8515625" style="7" customWidth="1"/>
    <col min="2" max="11" width="12.28125" style="7" customWidth="1"/>
    <col min="12" max="12" width="17.28125" style="7" customWidth="1"/>
    <col min="13" max="13" width="10.28125" style="7" hidden="1" customWidth="1"/>
    <col min="14" max="14" width="12.7109375" style="7" hidden="1" customWidth="1"/>
    <col min="15" max="42" width="0" style="7" hidden="1" customWidth="1"/>
    <col min="43" max="16384" width="9.140625" style="7" customWidth="1"/>
  </cols>
  <sheetData>
    <row r="1" spans="1:16" ht="32.25" customHeight="1">
      <c r="A1" s="432" t="s">
        <v>128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15"/>
      <c r="N1" s="15"/>
      <c r="O1" s="16"/>
      <c r="P1" s="16"/>
    </row>
    <row r="2" spans="1:14" s="2" customFormat="1" ht="18" customHeight="1">
      <c r="A2" s="8" t="s">
        <v>100</v>
      </c>
      <c r="K2" s="17"/>
      <c r="L2" s="17" t="s">
        <v>101</v>
      </c>
      <c r="M2" s="5"/>
      <c r="N2" s="5"/>
    </row>
    <row r="3" spans="1:15" s="11" customFormat="1" ht="26.25" customHeight="1">
      <c r="A3" s="422" t="s">
        <v>183</v>
      </c>
      <c r="B3" s="410" t="s">
        <v>174</v>
      </c>
      <c r="C3" s="414"/>
      <c r="D3" s="410" t="s">
        <v>175</v>
      </c>
      <c r="E3" s="414"/>
      <c r="F3" s="434" t="s">
        <v>176</v>
      </c>
      <c r="G3" s="414"/>
      <c r="H3" s="417" t="s">
        <v>177</v>
      </c>
      <c r="I3" s="431"/>
      <c r="J3" s="417" t="s">
        <v>178</v>
      </c>
      <c r="K3" s="431"/>
      <c r="L3" s="418" t="s">
        <v>206</v>
      </c>
      <c r="M3" s="21"/>
      <c r="N3" s="21"/>
      <c r="O3" s="25"/>
    </row>
    <row r="4" spans="1:15" s="11" customFormat="1" ht="39.75" customHeight="1">
      <c r="A4" s="435"/>
      <c r="B4" s="13" t="s">
        <v>163</v>
      </c>
      <c r="C4" s="13" t="s">
        <v>164</v>
      </c>
      <c r="D4" s="13" t="s">
        <v>163</v>
      </c>
      <c r="E4" s="13" t="s">
        <v>164</v>
      </c>
      <c r="F4" s="18" t="s">
        <v>163</v>
      </c>
      <c r="G4" s="13" t="s">
        <v>164</v>
      </c>
      <c r="H4" s="13" t="s">
        <v>163</v>
      </c>
      <c r="I4" s="13" t="s">
        <v>164</v>
      </c>
      <c r="J4" s="13" t="s">
        <v>163</v>
      </c>
      <c r="K4" s="13" t="s">
        <v>164</v>
      </c>
      <c r="L4" s="420"/>
      <c r="M4" s="21"/>
      <c r="N4" s="21"/>
      <c r="O4" s="25"/>
    </row>
    <row r="5" spans="1:14" s="167" customFormat="1" ht="15.75" customHeight="1">
      <c r="A5" s="174" t="s">
        <v>223</v>
      </c>
      <c r="B5" s="168">
        <v>1</v>
      </c>
      <c r="C5" s="168">
        <v>11</v>
      </c>
      <c r="D5" s="168">
        <v>3</v>
      </c>
      <c r="E5" s="168">
        <v>90</v>
      </c>
      <c r="F5" s="166" t="s">
        <v>154</v>
      </c>
      <c r="G5" s="166" t="s">
        <v>165</v>
      </c>
      <c r="H5" s="166" t="s">
        <v>165</v>
      </c>
      <c r="I5" s="166" t="s">
        <v>165</v>
      </c>
      <c r="J5" s="166" t="s">
        <v>165</v>
      </c>
      <c r="K5" s="166" t="s">
        <v>165</v>
      </c>
      <c r="L5" s="26" t="s">
        <v>197</v>
      </c>
      <c r="M5" s="104"/>
      <c r="N5" s="104"/>
    </row>
    <row r="6" spans="1:14" s="167" customFormat="1" ht="15.75" customHeight="1">
      <c r="A6" s="174" t="s">
        <v>225</v>
      </c>
      <c r="B6" s="166" t="s">
        <v>167</v>
      </c>
      <c r="C6" s="166" t="s">
        <v>167</v>
      </c>
      <c r="D6" s="166" t="s">
        <v>154</v>
      </c>
      <c r="E6" s="166" t="s">
        <v>154</v>
      </c>
      <c r="F6" s="166" t="s">
        <v>154</v>
      </c>
      <c r="G6" s="166" t="s">
        <v>154</v>
      </c>
      <c r="H6" s="166" t="s">
        <v>154</v>
      </c>
      <c r="I6" s="166" t="s">
        <v>154</v>
      </c>
      <c r="J6" s="166" t="s">
        <v>154</v>
      </c>
      <c r="K6" s="166" t="s">
        <v>154</v>
      </c>
      <c r="L6" s="26" t="s">
        <v>198</v>
      </c>
      <c r="M6" s="104"/>
      <c r="N6" s="104"/>
    </row>
    <row r="7" spans="1:14" s="167" customFormat="1" ht="15.75" customHeight="1">
      <c r="A7" s="174" t="s">
        <v>227</v>
      </c>
      <c r="B7" s="164">
        <v>1</v>
      </c>
      <c r="C7" s="164">
        <v>77</v>
      </c>
      <c r="D7" s="166" t="s">
        <v>154</v>
      </c>
      <c r="E7" s="166" t="s">
        <v>154</v>
      </c>
      <c r="F7" s="166" t="s">
        <v>154</v>
      </c>
      <c r="G7" s="166" t="s">
        <v>154</v>
      </c>
      <c r="H7" s="166" t="s">
        <v>154</v>
      </c>
      <c r="I7" s="166" t="s">
        <v>154</v>
      </c>
      <c r="J7" s="166" t="s">
        <v>154</v>
      </c>
      <c r="K7" s="166" t="s">
        <v>154</v>
      </c>
      <c r="L7" s="26" t="s">
        <v>199</v>
      </c>
      <c r="M7" s="104"/>
      <c r="N7" s="104"/>
    </row>
    <row r="8" spans="1:14" s="167" customFormat="1" ht="15.75" customHeight="1">
      <c r="A8" s="174" t="s">
        <v>229</v>
      </c>
      <c r="B8" s="166" t="s">
        <v>167</v>
      </c>
      <c r="C8" s="166" t="s">
        <v>167</v>
      </c>
      <c r="D8" s="166" t="s">
        <v>154</v>
      </c>
      <c r="E8" s="166" t="s">
        <v>154</v>
      </c>
      <c r="F8" s="166" t="s">
        <v>154</v>
      </c>
      <c r="G8" s="166" t="s">
        <v>154</v>
      </c>
      <c r="H8" s="166" t="s">
        <v>154</v>
      </c>
      <c r="I8" s="166" t="s">
        <v>154</v>
      </c>
      <c r="J8" s="166" t="s">
        <v>154</v>
      </c>
      <c r="K8" s="166" t="s">
        <v>154</v>
      </c>
      <c r="L8" s="26" t="s">
        <v>200</v>
      </c>
      <c r="M8" s="104"/>
      <c r="N8" s="104"/>
    </row>
    <row r="9" spans="1:14" s="170" customFormat="1" ht="15.75" customHeight="1">
      <c r="A9" s="154" t="s">
        <v>152</v>
      </c>
      <c r="B9" s="164">
        <v>2</v>
      </c>
      <c r="C9" s="164">
        <v>87</v>
      </c>
      <c r="D9" s="163" t="s">
        <v>154</v>
      </c>
      <c r="E9" s="163" t="s">
        <v>154</v>
      </c>
      <c r="F9" s="163" t="s">
        <v>154</v>
      </c>
      <c r="G9" s="163" t="s">
        <v>154</v>
      </c>
      <c r="H9" s="163" t="s">
        <v>154</v>
      </c>
      <c r="I9" s="163" t="s">
        <v>154</v>
      </c>
      <c r="J9" s="163" t="s">
        <v>154</v>
      </c>
      <c r="K9" s="163" t="s">
        <v>154</v>
      </c>
      <c r="L9" s="155" t="s">
        <v>152</v>
      </c>
      <c r="M9" s="169"/>
      <c r="N9" s="169"/>
    </row>
    <row r="10" spans="1:14" s="170" customFormat="1" ht="15.75" customHeight="1">
      <c r="A10" s="154" t="s">
        <v>274</v>
      </c>
      <c r="B10" s="276">
        <v>0</v>
      </c>
      <c r="C10" s="274">
        <v>0</v>
      </c>
      <c r="D10" s="187">
        <v>2</v>
      </c>
      <c r="E10" s="187">
        <v>68</v>
      </c>
      <c r="F10" s="187">
        <v>1</v>
      </c>
      <c r="G10" s="187">
        <v>120</v>
      </c>
      <c r="H10" s="187">
        <v>0</v>
      </c>
      <c r="I10" s="187">
        <v>0</v>
      </c>
      <c r="J10" s="187">
        <v>0</v>
      </c>
      <c r="K10" s="184">
        <v>0</v>
      </c>
      <c r="L10" s="155" t="s">
        <v>5</v>
      </c>
      <c r="M10" s="169"/>
      <c r="N10" s="169"/>
    </row>
    <row r="11" spans="1:14" s="170" customFormat="1" ht="15.75" customHeight="1">
      <c r="A11" s="154" t="s">
        <v>281</v>
      </c>
      <c r="B11" s="276">
        <v>0</v>
      </c>
      <c r="C11" s="274">
        <v>0</v>
      </c>
      <c r="D11" s="187">
        <v>3</v>
      </c>
      <c r="E11" s="187">
        <v>78</v>
      </c>
      <c r="F11" s="187">
        <v>1</v>
      </c>
      <c r="G11" s="187">
        <v>120</v>
      </c>
      <c r="H11" s="187">
        <v>0</v>
      </c>
      <c r="I11" s="187">
        <v>0</v>
      </c>
      <c r="J11" s="187">
        <v>0</v>
      </c>
      <c r="K11" s="184">
        <v>0</v>
      </c>
      <c r="L11" s="155" t="s">
        <v>281</v>
      </c>
      <c r="M11" s="169"/>
      <c r="N11" s="169"/>
    </row>
    <row r="12" spans="1:14" s="173" customFormat="1" ht="15.75" customHeight="1" thickBot="1">
      <c r="A12" s="171" t="s">
        <v>294</v>
      </c>
      <c r="B12" s="275">
        <v>0</v>
      </c>
      <c r="C12" s="267">
        <v>0</v>
      </c>
      <c r="D12" s="286">
        <v>1</v>
      </c>
      <c r="E12" s="286">
        <v>30</v>
      </c>
      <c r="F12" s="286">
        <v>1</v>
      </c>
      <c r="G12" s="286">
        <v>121</v>
      </c>
      <c r="H12" s="286"/>
      <c r="I12" s="286"/>
      <c r="J12" s="286">
        <v>1</v>
      </c>
      <c r="K12" s="287">
        <v>4</v>
      </c>
      <c r="L12" s="103" t="s">
        <v>294</v>
      </c>
      <c r="M12" s="172"/>
      <c r="N12" s="172"/>
    </row>
    <row r="13" spans="1:14" s="11" customFormat="1" ht="12" customHeight="1">
      <c r="A13" s="20"/>
      <c r="M13" s="21"/>
      <c r="N13" s="21"/>
    </row>
    <row r="14" spans="1:12" s="11" customFormat="1" ht="27.75" customHeight="1">
      <c r="A14" s="422" t="s">
        <v>186</v>
      </c>
      <c r="B14" s="410" t="s">
        <v>168</v>
      </c>
      <c r="C14" s="431"/>
      <c r="D14" s="410" t="s">
        <v>169</v>
      </c>
      <c r="E14" s="414"/>
      <c r="F14" s="417" t="s">
        <v>170</v>
      </c>
      <c r="G14" s="431"/>
      <c r="H14" s="417" t="s">
        <v>171</v>
      </c>
      <c r="I14" s="431"/>
      <c r="J14" s="417" t="s">
        <v>172</v>
      </c>
      <c r="K14" s="431"/>
      <c r="L14" s="418" t="s">
        <v>207</v>
      </c>
    </row>
    <row r="15" spans="1:12" s="11" customFormat="1" ht="43.5" customHeight="1">
      <c r="A15" s="430"/>
      <c r="B15" s="13" t="s">
        <v>163</v>
      </c>
      <c r="C15" s="13" t="s">
        <v>164</v>
      </c>
      <c r="D15" s="13" t="s">
        <v>163</v>
      </c>
      <c r="E15" s="13" t="s">
        <v>164</v>
      </c>
      <c r="F15" s="13" t="s">
        <v>163</v>
      </c>
      <c r="G15" s="13" t="s">
        <v>164</v>
      </c>
      <c r="H15" s="13" t="s">
        <v>163</v>
      </c>
      <c r="I15" s="13" t="s">
        <v>164</v>
      </c>
      <c r="J15" s="13" t="s">
        <v>163</v>
      </c>
      <c r="K15" s="13" t="s">
        <v>164</v>
      </c>
      <c r="L15" s="420"/>
    </row>
    <row r="16" spans="1:12" s="128" customFormat="1" ht="15.75" customHeight="1">
      <c r="A16" s="174" t="s">
        <v>223</v>
      </c>
      <c r="B16" s="166" t="s">
        <v>154</v>
      </c>
      <c r="C16" s="166" t="s">
        <v>154</v>
      </c>
      <c r="D16" s="166" t="s">
        <v>154</v>
      </c>
      <c r="E16" s="166" t="s">
        <v>154</v>
      </c>
      <c r="F16" s="166" t="s">
        <v>154</v>
      </c>
      <c r="G16" s="166" t="s">
        <v>154</v>
      </c>
      <c r="H16" s="166" t="s">
        <v>154</v>
      </c>
      <c r="I16" s="166" t="s">
        <v>154</v>
      </c>
      <c r="J16" s="166">
        <v>5</v>
      </c>
      <c r="K16" s="371">
        <v>1482</v>
      </c>
      <c r="L16" s="26" t="s">
        <v>197</v>
      </c>
    </row>
    <row r="17" spans="1:12" s="128" customFormat="1" ht="15.75" customHeight="1">
      <c r="A17" s="174" t="s">
        <v>225</v>
      </c>
      <c r="B17" s="166" t="s">
        <v>154</v>
      </c>
      <c r="C17" s="166" t="s">
        <v>154</v>
      </c>
      <c r="D17" s="166" t="s">
        <v>154</v>
      </c>
      <c r="E17" s="166" t="s">
        <v>154</v>
      </c>
      <c r="F17" s="166" t="s">
        <v>154</v>
      </c>
      <c r="G17" s="166" t="s">
        <v>154</v>
      </c>
      <c r="H17" s="166" t="s">
        <v>154</v>
      </c>
      <c r="I17" s="166" t="s">
        <v>154</v>
      </c>
      <c r="J17" s="175" t="s">
        <v>154</v>
      </c>
      <c r="K17" s="372" t="s">
        <v>154</v>
      </c>
      <c r="L17" s="26" t="s">
        <v>198</v>
      </c>
    </row>
    <row r="18" spans="1:12" s="128" customFormat="1" ht="15.75" customHeight="1">
      <c r="A18" s="174" t="s">
        <v>227</v>
      </c>
      <c r="B18" s="166" t="s">
        <v>154</v>
      </c>
      <c r="C18" s="166" t="s">
        <v>154</v>
      </c>
      <c r="D18" s="166" t="s">
        <v>154</v>
      </c>
      <c r="E18" s="166" t="s">
        <v>154</v>
      </c>
      <c r="F18" s="166" t="s">
        <v>154</v>
      </c>
      <c r="G18" s="166" t="s">
        <v>154</v>
      </c>
      <c r="H18" s="166" t="s">
        <v>154</v>
      </c>
      <c r="I18" s="166" t="s">
        <v>154</v>
      </c>
      <c r="J18" s="163">
        <v>9</v>
      </c>
      <c r="K18" s="373">
        <v>1665</v>
      </c>
      <c r="L18" s="26" t="s">
        <v>199</v>
      </c>
    </row>
    <row r="19" spans="1:12" s="128" customFormat="1" ht="15.75" customHeight="1">
      <c r="A19" s="174" t="s">
        <v>229</v>
      </c>
      <c r="B19" s="166" t="s">
        <v>154</v>
      </c>
      <c r="C19" s="166" t="s">
        <v>154</v>
      </c>
      <c r="D19" s="166" t="s">
        <v>154</v>
      </c>
      <c r="E19" s="166" t="s">
        <v>154</v>
      </c>
      <c r="F19" s="166" t="s">
        <v>154</v>
      </c>
      <c r="G19" s="166" t="s">
        <v>154</v>
      </c>
      <c r="H19" s="166" t="s">
        <v>154</v>
      </c>
      <c r="I19" s="166" t="s">
        <v>154</v>
      </c>
      <c r="J19" s="163">
        <v>1</v>
      </c>
      <c r="K19" s="373">
        <v>7</v>
      </c>
      <c r="L19" s="26" t="s">
        <v>200</v>
      </c>
    </row>
    <row r="20" spans="1:12" s="156" customFormat="1" ht="15.75" customHeight="1">
      <c r="A20" s="154" t="s">
        <v>152</v>
      </c>
      <c r="B20" s="165" t="s">
        <v>154</v>
      </c>
      <c r="C20" s="165" t="s">
        <v>154</v>
      </c>
      <c r="D20" s="165" t="s">
        <v>154</v>
      </c>
      <c r="E20" s="165" t="s">
        <v>154</v>
      </c>
      <c r="F20" s="165" t="s">
        <v>154</v>
      </c>
      <c r="G20" s="165" t="s">
        <v>154</v>
      </c>
      <c r="H20" s="165" t="s">
        <v>154</v>
      </c>
      <c r="I20" s="165" t="s">
        <v>154</v>
      </c>
      <c r="J20" s="163">
        <v>11</v>
      </c>
      <c r="K20" s="373">
        <v>886</v>
      </c>
      <c r="L20" s="155" t="s">
        <v>152</v>
      </c>
    </row>
    <row r="21" spans="1:12" s="156" customFormat="1" ht="15.75" customHeight="1">
      <c r="A21" s="154" t="s">
        <v>241</v>
      </c>
      <c r="B21" s="186">
        <v>0</v>
      </c>
      <c r="C21" s="187">
        <v>0</v>
      </c>
      <c r="D21" s="165" t="s">
        <v>154</v>
      </c>
      <c r="E21" s="165" t="s">
        <v>154</v>
      </c>
      <c r="F21" s="187">
        <v>0</v>
      </c>
      <c r="G21" s="187">
        <v>0</v>
      </c>
      <c r="H21" s="187">
        <v>0</v>
      </c>
      <c r="I21" s="187">
        <v>0</v>
      </c>
      <c r="J21" s="163">
        <v>18</v>
      </c>
      <c r="K21" s="373">
        <v>955</v>
      </c>
      <c r="L21" s="155" t="s">
        <v>5</v>
      </c>
    </row>
    <row r="22" spans="1:12" s="156" customFormat="1" ht="15.75" customHeight="1">
      <c r="A22" s="154" t="s">
        <v>281</v>
      </c>
      <c r="B22" s="187">
        <v>0</v>
      </c>
      <c r="C22" s="187">
        <v>0</v>
      </c>
      <c r="D22" s="165" t="s">
        <v>154</v>
      </c>
      <c r="E22" s="165" t="s">
        <v>154</v>
      </c>
      <c r="F22" s="187">
        <v>0</v>
      </c>
      <c r="G22" s="187">
        <v>0</v>
      </c>
      <c r="H22" s="187">
        <v>0</v>
      </c>
      <c r="I22" s="187">
        <v>0</v>
      </c>
      <c r="J22" s="163">
        <v>9</v>
      </c>
      <c r="K22" s="373">
        <v>558</v>
      </c>
      <c r="L22" s="155" t="s">
        <v>297</v>
      </c>
    </row>
    <row r="23" spans="1:12" s="126" customFormat="1" ht="15.75" customHeight="1" thickBot="1">
      <c r="A23" s="248" t="s">
        <v>294</v>
      </c>
      <c r="B23" s="267">
        <v>0</v>
      </c>
      <c r="C23" s="267">
        <v>0</v>
      </c>
      <c r="D23" s="375" t="s">
        <v>154</v>
      </c>
      <c r="E23" s="375" t="s">
        <v>154</v>
      </c>
      <c r="F23" s="267">
        <v>0</v>
      </c>
      <c r="G23" s="267">
        <v>0</v>
      </c>
      <c r="H23" s="267">
        <v>0</v>
      </c>
      <c r="I23" s="267">
        <v>0</v>
      </c>
      <c r="J23" s="266">
        <v>8</v>
      </c>
      <c r="K23" s="374">
        <v>595</v>
      </c>
      <c r="L23" s="254" t="s">
        <v>298</v>
      </c>
    </row>
    <row r="24" spans="1:14" s="11" customFormat="1" ht="15.75" customHeight="1">
      <c r="A24" s="9" t="s">
        <v>329</v>
      </c>
      <c r="L24" s="10" t="s">
        <v>331</v>
      </c>
      <c r="N24" s="10" t="s">
        <v>173</v>
      </c>
    </row>
    <row r="25" s="11" customFormat="1" ht="12.75">
      <c r="A25" s="12" t="s">
        <v>304</v>
      </c>
    </row>
  </sheetData>
  <mergeCells count="15">
    <mergeCell ref="A1:L1"/>
    <mergeCell ref="B3:C3"/>
    <mergeCell ref="D3:E3"/>
    <mergeCell ref="F3:G3"/>
    <mergeCell ref="H3:I3"/>
    <mergeCell ref="J3:K3"/>
    <mergeCell ref="A3:A4"/>
    <mergeCell ref="L3:L4"/>
    <mergeCell ref="L14:L15"/>
    <mergeCell ref="A14:A15"/>
    <mergeCell ref="J14:K14"/>
    <mergeCell ref="B14:C14"/>
    <mergeCell ref="D14:E14"/>
    <mergeCell ref="F14:G14"/>
    <mergeCell ref="H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2010-01-08T02:22:24Z</cp:lastPrinted>
  <dcterms:created xsi:type="dcterms:W3CDTF">2007-11-12T01:34:22Z</dcterms:created>
  <dcterms:modified xsi:type="dcterms:W3CDTF">2010-03-10T08:53:28Z</dcterms:modified>
  <cp:category/>
  <cp:version/>
  <cp:contentType/>
  <cp:contentStatus/>
</cp:coreProperties>
</file>