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40" windowWidth="12120" windowHeight="8805" tabRatio="1000" firstSheet="3" activeTab="11"/>
  </bookViews>
  <sheets>
    <sheet name="1. 위치" sheetId="1" r:id="rId1"/>
    <sheet name="2. 행정구역" sheetId="2" r:id="rId2"/>
    <sheet name="3. 토지지목별 현황(1)" sheetId="3" r:id="rId3"/>
    <sheet name="3. 토지 지목별 현황(2)" sheetId="4" r:id="rId4"/>
    <sheet name="4. 토지 지목별 현황(3)" sheetId="5" r:id="rId5"/>
    <sheet name="4.일기일수" sheetId="6" r:id="rId6"/>
    <sheet name="5.기상개황(제주)" sheetId="7" r:id="rId7"/>
    <sheet name="5.기상개황(고산)" sheetId="8" r:id="rId8"/>
    <sheet name="6.강수량" sheetId="9" r:id="rId9"/>
    <sheet name="7.해안선 및 도서 " sheetId="10" r:id="rId10"/>
    <sheet name="가. 유인도" sheetId="11" r:id="rId11"/>
    <sheet name="나.무인도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<sst xmlns="http://schemas.openxmlformats.org/spreadsheetml/2006/main" count="1059" uniqueCount="728">
  <si>
    <t>Gosan Area</t>
  </si>
  <si>
    <t>Jeju-si Area</t>
  </si>
  <si>
    <t xml:space="preserve">(Unit : mm) </t>
  </si>
  <si>
    <t>(Unit : day)</t>
  </si>
  <si>
    <t>눈</t>
  </si>
  <si>
    <t>Mean</t>
  </si>
  <si>
    <t>maximum</t>
  </si>
  <si>
    <t>minimum</t>
  </si>
  <si>
    <t>Highest</t>
  </si>
  <si>
    <t>Lowest</t>
  </si>
  <si>
    <r>
      <t xml:space="preserve">4.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Weather Days</t>
    </r>
  </si>
  <si>
    <r>
      <t xml:space="preserve">  </t>
    </r>
    <r>
      <rPr>
        <b/>
        <sz val="14"/>
        <rFont val="굴림"/>
        <family val="3"/>
      </rPr>
      <t>가</t>
    </r>
    <r>
      <rPr>
        <b/>
        <sz val="14"/>
        <rFont val="Arial"/>
        <family val="2"/>
      </rPr>
      <t xml:space="preserve">. </t>
    </r>
    <r>
      <rPr>
        <b/>
        <sz val="14"/>
        <rFont val="굴림"/>
        <family val="3"/>
      </rPr>
      <t>제주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지역</t>
    </r>
    <r>
      <rPr>
        <b/>
        <sz val="14"/>
        <rFont val="Arial"/>
        <family val="2"/>
      </rPr>
      <t xml:space="preserve">  Jeju-si Area 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</si>
  <si>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일</t>
    </r>
    <r>
      <rPr>
        <sz val="10"/>
        <rFont val="Arial"/>
        <family val="2"/>
      </rPr>
      <t>)</t>
    </r>
  </si>
  <si>
    <r>
      <t>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음</t>
    </r>
  </si>
  <si>
    <r>
      <t>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림</t>
    </r>
  </si>
  <si>
    <r>
      <t xml:space="preserve">강수
</t>
    </r>
    <r>
      <rPr>
        <sz val="10"/>
        <rFont val="Arial"/>
        <family val="2"/>
      </rPr>
      <t>(0.1</t>
    </r>
    <r>
      <rPr>
        <sz val="10"/>
        <rFont val="굴림"/>
        <family val="3"/>
      </rPr>
      <t>㎜이상</t>
    </r>
    <r>
      <rPr>
        <sz val="10"/>
        <rFont val="Arial"/>
        <family val="2"/>
      </rPr>
      <t>)</t>
    </r>
  </si>
  <si>
    <r>
      <t>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리</t>
    </r>
  </si>
  <si>
    <r>
      <t>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개</t>
    </r>
  </si>
  <si>
    <r>
      <t>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전</t>
    </r>
  </si>
  <si>
    <r>
      <t>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풍</t>
    </r>
  </si>
  <si>
    <t>Rain</t>
  </si>
  <si>
    <t>Thunder-</t>
  </si>
  <si>
    <t>Clear</t>
  </si>
  <si>
    <t>Cloud</t>
  </si>
  <si>
    <r>
      <t>(over 0.1</t>
    </r>
    <r>
      <rPr>
        <sz val="10"/>
        <rFont val="굴림"/>
        <family val="3"/>
      </rPr>
      <t>㎜</t>
    </r>
    <r>
      <rPr>
        <sz val="10"/>
        <rFont val="Arial"/>
        <family val="2"/>
      </rPr>
      <t>)</t>
    </r>
  </si>
  <si>
    <t>Frost</t>
  </si>
  <si>
    <t>Fog</t>
  </si>
  <si>
    <t>Snow</t>
  </si>
  <si>
    <t>Storm</t>
  </si>
  <si>
    <t>Gale</t>
  </si>
  <si>
    <t>Fog</t>
  </si>
  <si>
    <t>Snow</t>
  </si>
  <si>
    <t>Storm</t>
  </si>
  <si>
    <t>Gale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</si>
  <si>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제주지방기상청</t>
    </r>
  </si>
  <si>
    <t>Source : Jeju Regional Meteorological Office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</si>
  <si>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일</t>
    </r>
    <r>
      <rPr>
        <sz val="10"/>
        <rFont val="Arial"/>
        <family val="2"/>
      </rPr>
      <t>)</t>
    </r>
  </si>
  <si>
    <t>(Unit : day)</t>
  </si>
  <si>
    <r>
      <t>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음</t>
    </r>
  </si>
  <si>
    <r>
      <t>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림</t>
    </r>
  </si>
  <si>
    <r>
      <t xml:space="preserve">강수
</t>
    </r>
    <r>
      <rPr>
        <sz val="10"/>
        <rFont val="Arial"/>
        <family val="2"/>
      </rPr>
      <t>(0.1</t>
    </r>
    <r>
      <rPr>
        <sz val="10"/>
        <rFont val="굴림"/>
        <family val="3"/>
      </rPr>
      <t>㎜이상</t>
    </r>
    <r>
      <rPr>
        <sz val="10"/>
        <rFont val="Arial"/>
        <family val="2"/>
      </rPr>
      <t>)</t>
    </r>
  </si>
  <si>
    <r>
      <t>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리</t>
    </r>
  </si>
  <si>
    <r>
      <t>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개</t>
    </r>
  </si>
  <si>
    <t>눈</t>
  </si>
  <si>
    <r>
      <t>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전</t>
    </r>
  </si>
  <si>
    <r>
      <t>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풍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</si>
  <si>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고산기상대</t>
    </r>
  </si>
  <si>
    <r>
      <t xml:space="preserve">5.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상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개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황</t>
    </r>
    <r>
      <rPr>
        <b/>
        <sz val="18"/>
        <rFont val="Arial"/>
        <family val="2"/>
      </rPr>
      <t xml:space="preserve">    Summary  of  Meteorological  Data</t>
    </r>
  </si>
  <si>
    <r>
      <t xml:space="preserve">  </t>
    </r>
    <r>
      <rPr>
        <b/>
        <sz val="14"/>
        <rFont val="굴림"/>
        <family val="3"/>
      </rPr>
      <t>가</t>
    </r>
    <r>
      <rPr>
        <b/>
        <sz val="14"/>
        <rFont val="Arial"/>
        <family val="2"/>
      </rPr>
      <t xml:space="preserve">. </t>
    </r>
    <r>
      <rPr>
        <b/>
        <sz val="14"/>
        <rFont val="굴림"/>
        <family val="3"/>
      </rPr>
      <t>제주</t>
    </r>
    <r>
      <rPr>
        <b/>
        <sz val="14"/>
        <rFont val="Arial"/>
        <family val="2"/>
      </rPr>
      <t xml:space="preserve">  </t>
    </r>
    <r>
      <rPr>
        <b/>
        <sz val="14"/>
        <rFont val="굴림"/>
        <family val="3"/>
      </rPr>
      <t>지역</t>
    </r>
  </si>
  <si>
    <t xml:space="preserve">  Jeju  Area</t>
  </si>
  <si>
    <r>
      <t>기</t>
    </r>
    <r>
      <rPr>
        <sz val="10"/>
        <rFont val="Arial"/>
        <family val="2"/>
      </rPr>
      <t xml:space="preserve">                 </t>
    </r>
    <r>
      <rPr>
        <sz val="10"/>
        <rFont val="굴림"/>
        <family val="3"/>
      </rPr>
      <t>온</t>
    </r>
  </si>
  <si>
    <r>
      <t>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량</t>
    </r>
  </si>
  <si>
    <r>
      <t>상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도</t>
    </r>
  </si>
  <si>
    <r>
      <t>평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균</t>
    </r>
  </si>
  <si>
    <t>이슬점온도</t>
  </si>
  <si>
    <t>평균운량</t>
  </si>
  <si>
    <t>일조시간</t>
  </si>
  <si>
    <t>최심신적설</t>
  </si>
  <si>
    <r>
      <t>바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람</t>
    </r>
    <r>
      <rPr>
        <sz val="10"/>
        <rFont val="Arial"/>
        <family val="2"/>
      </rPr>
      <t>(</t>
    </r>
    <r>
      <rPr>
        <sz val="10"/>
        <rFont val="굴림"/>
        <family val="3"/>
      </rPr>
      <t>㎧</t>
    </r>
    <r>
      <rPr>
        <sz val="10"/>
        <rFont val="Arial"/>
        <family val="2"/>
      </rPr>
      <t>)</t>
    </r>
  </si>
  <si>
    <r>
      <t>Air  temperature(</t>
    </r>
    <r>
      <rPr>
        <sz val="10"/>
        <rFont val="굴림"/>
        <family val="3"/>
      </rPr>
      <t>℃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</si>
  <si>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㎜</t>
    </r>
    <r>
      <rPr>
        <sz val="10"/>
        <rFont val="Arial"/>
        <family val="2"/>
      </rPr>
      <t>)</t>
    </r>
  </si>
  <si>
    <t>Relative humidity(%)</t>
  </si>
  <si>
    <r>
      <t>해면기압</t>
    </r>
    <r>
      <rPr>
        <sz val="10"/>
        <rFont val="Arial"/>
        <family val="2"/>
      </rPr>
      <t>(hPa)</t>
    </r>
  </si>
  <si>
    <r>
      <t>(</t>
    </r>
    <r>
      <rPr>
        <sz val="10"/>
        <rFont val="굴림"/>
        <family val="3"/>
      </rPr>
      <t>℃</t>
    </r>
    <r>
      <rPr>
        <sz val="10"/>
        <rFont val="Arial"/>
        <family val="2"/>
      </rPr>
      <t>)</t>
    </r>
  </si>
  <si>
    <t>(hr)</t>
  </si>
  <si>
    <r>
      <t>(</t>
    </r>
    <r>
      <rPr>
        <sz val="10"/>
        <rFont val="굴림"/>
        <family val="3"/>
      </rPr>
      <t>㎝</t>
    </r>
    <r>
      <rPr>
        <sz val="10"/>
        <rFont val="Arial"/>
        <family val="2"/>
      </rPr>
      <t>)</t>
    </r>
  </si>
  <si>
    <t>Windspeed</t>
  </si>
  <si>
    <r>
      <t>평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균</t>
    </r>
  </si>
  <si>
    <t>평균최고</t>
  </si>
  <si>
    <t>평균최저</t>
  </si>
  <si>
    <r>
      <t>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소</t>
    </r>
  </si>
  <si>
    <t>Air pressure</t>
  </si>
  <si>
    <t>Mean</t>
  </si>
  <si>
    <t>Maximum</t>
  </si>
  <si>
    <t>평균풍속</t>
  </si>
  <si>
    <t>최대풍속</t>
  </si>
  <si>
    <t>최대순간
풍속</t>
  </si>
  <si>
    <t>Precipita-</t>
  </si>
  <si>
    <t>of mean</t>
  </si>
  <si>
    <t>dewpoint</t>
  </si>
  <si>
    <t>Duration of</t>
  </si>
  <si>
    <t>depth of</t>
  </si>
  <si>
    <t>Mean</t>
  </si>
  <si>
    <t>maximum</t>
  </si>
  <si>
    <t>Highest</t>
  </si>
  <si>
    <t>minimum</t>
  </si>
  <si>
    <t>Lowest</t>
  </si>
  <si>
    <t>tion</t>
  </si>
  <si>
    <t>Minimum</t>
  </si>
  <si>
    <t>sea level</t>
  </si>
  <si>
    <t>temperature</t>
  </si>
  <si>
    <t>cloud</t>
  </si>
  <si>
    <t>sunshine</t>
  </si>
  <si>
    <t>snowfall</t>
  </si>
  <si>
    <t>Fastest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</si>
  <si>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제주지방기상청</t>
    </r>
  </si>
  <si>
    <r>
      <t>이슬점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온도</t>
    </r>
  </si>
  <si>
    <r>
      <t>Air  temperature(</t>
    </r>
    <r>
      <rPr>
        <sz val="10"/>
        <rFont val="굴림"/>
        <family val="3"/>
      </rPr>
      <t>℃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</si>
  <si>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㎜</t>
    </r>
    <r>
      <rPr>
        <sz val="10"/>
        <rFont val="Arial"/>
        <family val="2"/>
      </rPr>
      <t>)</t>
    </r>
  </si>
  <si>
    <t>Relative humidity(%)</t>
  </si>
  <si>
    <r>
      <t>해면기압</t>
    </r>
    <r>
      <rPr>
        <sz val="10"/>
        <rFont val="Arial"/>
        <family val="2"/>
      </rPr>
      <t>(hPa)</t>
    </r>
  </si>
  <si>
    <r>
      <t>(</t>
    </r>
    <r>
      <rPr>
        <sz val="10"/>
        <rFont val="굴림"/>
        <family val="3"/>
      </rPr>
      <t>℃</t>
    </r>
    <r>
      <rPr>
        <sz val="10"/>
        <rFont val="Arial"/>
        <family val="2"/>
      </rPr>
      <t>)</t>
    </r>
  </si>
  <si>
    <t>(hr)</t>
  </si>
  <si>
    <r>
      <t>(</t>
    </r>
    <r>
      <rPr>
        <sz val="10"/>
        <rFont val="굴림"/>
        <family val="3"/>
      </rPr>
      <t>㎝</t>
    </r>
    <r>
      <rPr>
        <sz val="10"/>
        <rFont val="Arial"/>
        <family val="2"/>
      </rPr>
      <t>)</t>
    </r>
  </si>
  <si>
    <t>Windspeed</t>
  </si>
  <si>
    <t>평균최고</t>
  </si>
  <si>
    <t>평균최저</t>
  </si>
  <si>
    <r>
      <t>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소</t>
    </r>
  </si>
  <si>
    <t>Air pressure</t>
  </si>
  <si>
    <t>Maximum</t>
  </si>
  <si>
    <t>평균풍속</t>
  </si>
  <si>
    <t>최대풍속</t>
  </si>
  <si>
    <t>최대순간
풍속</t>
  </si>
  <si>
    <t>Precipita-</t>
  </si>
  <si>
    <t>of mean</t>
  </si>
  <si>
    <t>dewpoint</t>
  </si>
  <si>
    <t>Duration of</t>
  </si>
  <si>
    <t xml:space="preserve">  Gosan Area</t>
  </si>
  <si>
    <r>
      <t xml:space="preserve">6. </t>
    </r>
    <r>
      <rPr>
        <b/>
        <sz val="18"/>
        <rFont val="굴림"/>
        <family val="3"/>
      </rPr>
      <t>강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량</t>
    </r>
    <r>
      <rPr>
        <b/>
        <sz val="18"/>
        <rFont val="Arial"/>
        <family val="2"/>
      </rPr>
      <t xml:space="preserve">     Precipitation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</si>
  <si>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mm)</t>
    </r>
  </si>
  <si>
    <t>계</t>
  </si>
  <si>
    <r>
      <t xml:space="preserve">1 </t>
    </r>
    <r>
      <rPr>
        <sz val="10"/>
        <rFont val="굴림"/>
        <family val="3"/>
      </rPr>
      <t>월</t>
    </r>
  </si>
  <si>
    <r>
      <t xml:space="preserve">2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</t>
    </r>
  </si>
  <si>
    <r>
      <t xml:space="preserve">3 </t>
    </r>
    <r>
      <rPr>
        <sz val="10"/>
        <rFont val="굴림"/>
        <family val="3"/>
      </rPr>
      <t>월</t>
    </r>
  </si>
  <si>
    <r>
      <t xml:space="preserve">4 </t>
    </r>
    <r>
      <rPr>
        <sz val="10"/>
        <rFont val="굴림"/>
        <family val="3"/>
      </rPr>
      <t>월</t>
    </r>
  </si>
  <si>
    <r>
      <t xml:space="preserve">5 </t>
    </r>
    <r>
      <rPr>
        <sz val="10"/>
        <rFont val="굴림"/>
        <family val="3"/>
      </rPr>
      <t>월</t>
    </r>
  </si>
  <si>
    <r>
      <t xml:space="preserve">6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</t>
    </r>
  </si>
  <si>
    <r>
      <t xml:space="preserve">7 </t>
    </r>
    <r>
      <rPr>
        <sz val="10"/>
        <rFont val="굴림"/>
        <family val="3"/>
      </rPr>
      <t>월</t>
    </r>
  </si>
  <si>
    <r>
      <t xml:space="preserve">8 </t>
    </r>
    <r>
      <rPr>
        <sz val="10"/>
        <rFont val="굴림"/>
        <family val="3"/>
      </rPr>
      <t>월</t>
    </r>
  </si>
  <si>
    <r>
      <t xml:space="preserve">9 </t>
    </r>
    <r>
      <rPr>
        <sz val="10"/>
        <rFont val="굴림"/>
        <family val="3"/>
      </rPr>
      <t>월</t>
    </r>
  </si>
  <si>
    <r>
      <t xml:space="preserve">10 </t>
    </r>
    <r>
      <rPr>
        <sz val="10"/>
        <rFont val="굴림"/>
        <family val="3"/>
      </rPr>
      <t>월</t>
    </r>
  </si>
  <si>
    <r>
      <t xml:space="preserve">11 </t>
    </r>
    <r>
      <rPr>
        <sz val="10"/>
        <rFont val="굴림"/>
        <family val="3"/>
      </rPr>
      <t>월</t>
    </r>
  </si>
  <si>
    <r>
      <t xml:space="preserve">12 </t>
    </r>
    <r>
      <rPr>
        <sz val="10"/>
        <rFont val="굴림"/>
        <family val="3"/>
      </rPr>
      <t>월</t>
    </r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</si>
  <si>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</si>
  <si>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</si>
  <si>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</si>
  <si>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</si>
  <si>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</si>
  <si>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</si>
  <si>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</si>
  <si>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</si>
  <si>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</si>
  <si>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</si>
  <si>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</si>
  <si>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</si>
  <si>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</si>
  <si>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제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굴림"/>
        <family val="3"/>
      </rPr>
      <t>주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굴림"/>
        <family val="3"/>
      </rPr>
      <t>지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굴림"/>
        <family val="3"/>
      </rPr>
      <t>방</t>
    </r>
  </si>
  <si>
    <r>
      <t>고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굴림"/>
        <family val="3"/>
      </rPr>
      <t>산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굴림"/>
        <family val="3"/>
      </rPr>
      <t>지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굴림"/>
        <family val="3"/>
      </rPr>
      <t>방</t>
    </r>
  </si>
  <si>
    <t>Greatest</t>
  </si>
  <si>
    <t>gust</t>
  </si>
  <si>
    <t>2 0 0 3</t>
  </si>
  <si>
    <t>제 주 지 방</t>
  </si>
  <si>
    <t>고 산 지 방</t>
  </si>
  <si>
    <t>Source : Gosan Weather Station</t>
  </si>
  <si>
    <t xml:space="preserve"> Source : Gosan Weather Station</t>
  </si>
  <si>
    <t>2 0 0 5</t>
  </si>
  <si>
    <t>2 0 0 4</t>
  </si>
  <si>
    <t>60.0</t>
  </si>
  <si>
    <t>28.3</t>
  </si>
  <si>
    <t>최고극값</t>
  </si>
  <si>
    <t>최저극값</t>
  </si>
  <si>
    <t>(1/10)</t>
  </si>
  <si>
    <t>42.7</t>
  </si>
  <si>
    <t>Year</t>
  </si>
  <si>
    <t>Month</t>
  </si>
  <si>
    <t>Year</t>
  </si>
  <si>
    <t>Month</t>
  </si>
  <si>
    <t>연   별</t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</si>
  <si>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</si>
  <si>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>월   별</t>
  </si>
  <si>
    <t>2 0 0 6</t>
  </si>
  <si>
    <t>2 0 0 7</t>
  </si>
  <si>
    <t>황  사</t>
  </si>
  <si>
    <t>Yellow sand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</si>
  <si>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</si>
  <si>
    <r>
      <t>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</si>
  <si>
    <r>
      <t xml:space="preserve">1  </t>
    </r>
    <r>
      <rPr>
        <sz val="10"/>
        <rFont val="굴림"/>
        <family val="3"/>
      </rPr>
      <t>월</t>
    </r>
  </si>
  <si>
    <t>Jan.</t>
  </si>
  <si>
    <r>
      <t xml:space="preserve">2  </t>
    </r>
    <r>
      <rPr>
        <sz val="10"/>
        <rFont val="굴림"/>
        <family val="3"/>
      </rPr>
      <t>월</t>
    </r>
  </si>
  <si>
    <t>Feb.</t>
  </si>
  <si>
    <r>
      <t xml:space="preserve">3  </t>
    </r>
    <r>
      <rPr>
        <sz val="10"/>
        <rFont val="굴림"/>
        <family val="3"/>
      </rPr>
      <t>월</t>
    </r>
  </si>
  <si>
    <t>Mar.</t>
  </si>
  <si>
    <r>
      <t xml:space="preserve">4  </t>
    </r>
    <r>
      <rPr>
        <sz val="10"/>
        <rFont val="굴림"/>
        <family val="3"/>
      </rPr>
      <t>월</t>
    </r>
  </si>
  <si>
    <t>Apr.</t>
  </si>
  <si>
    <r>
      <t xml:space="preserve">5  </t>
    </r>
    <r>
      <rPr>
        <sz val="10"/>
        <rFont val="굴림"/>
        <family val="3"/>
      </rPr>
      <t>월</t>
    </r>
  </si>
  <si>
    <t>May</t>
  </si>
  <si>
    <r>
      <t xml:space="preserve">6  </t>
    </r>
    <r>
      <rPr>
        <sz val="10"/>
        <rFont val="굴림"/>
        <family val="3"/>
      </rPr>
      <t>월</t>
    </r>
  </si>
  <si>
    <t>June</t>
  </si>
  <si>
    <r>
      <t xml:space="preserve">7  </t>
    </r>
    <r>
      <rPr>
        <sz val="10"/>
        <rFont val="굴림"/>
        <family val="3"/>
      </rPr>
      <t>월</t>
    </r>
  </si>
  <si>
    <t>July</t>
  </si>
  <si>
    <r>
      <t xml:space="preserve">8  </t>
    </r>
    <r>
      <rPr>
        <sz val="10"/>
        <rFont val="굴림"/>
        <family val="3"/>
      </rPr>
      <t>월</t>
    </r>
  </si>
  <si>
    <t>Aug.</t>
  </si>
  <si>
    <r>
      <t xml:space="preserve">9  </t>
    </r>
    <r>
      <rPr>
        <sz val="10"/>
        <rFont val="굴림"/>
        <family val="3"/>
      </rPr>
      <t>월</t>
    </r>
  </si>
  <si>
    <t>Sept.</t>
  </si>
  <si>
    <r>
      <t xml:space="preserve">10  </t>
    </r>
    <r>
      <rPr>
        <sz val="10"/>
        <rFont val="굴림"/>
        <family val="3"/>
      </rPr>
      <t>월</t>
    </r>
  </si>
  <si>
    <t>Oct.</t>
  </si>
  <si>
    <r>
      <t xml:space="preserve">11  </t>
    </r>
    <r>
      <rPr>
        <sz val="10"/>
        <rFont val="굴림"/>
        <family val="3"/>
      </rPr>
      <t>월</t>
    </r>
  </si>
  <si>
    <t>Nov.</t>
  </si>
  <si>
    <r>
      <t xml:space="preserve">12  </t>
    </r>
    <r>
      <rPr>
        <sz val="10"/>
        <rFont val="굴림"/>
        <family val="3"/>
      </rPr>
      <t>월</t>
    </r>
  </si>
  <si>
    <t>Dec.</t>
  </si>
  <si>
    <r>
      <t>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지
</t>
    </r>
    <r>
      <rPr>
        <sz val="10"/>
        <rFont val="Arial"/>
        <family val="2"/>
      </rPr>
      <t>Location</t>
    </r>
  </si>
  <si>
    <r>
      <t>경도와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위도의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극점
</t>
    </r>
    <r>
      <rPr>
        <sz val="10"/>
        <rFont val="Arial"/>
        <family val="2"/>
      </rPr>
      <t>Extreme of longitude and latitude</t>
    </r>
  </si>
  <si>
    <r>
      <t xml:space="preserve">연장거리
</t>
    </r>
    <r>
      <rPr>
        <sz val="10"/>
        <rFont val="Arial"/>
        <family val="2"/>
      </rPr>
      <t>Gross distance</t>
    </r>
  </si>
  <si>
    <r>
      <t>극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 xml:space="preserve">점
</t>
    </r>
    <r>
      <rPr>
        <sz val="10"/>
        <rFont val="Arial"/>
        <family val="2"/>
      </rPr>
      <t xml:space="preserve">Extreme 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</si>
  <si>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국토지리정보원</t>
    </r>
  </si>
  <si>
    <t>Source : National Geographic Information Institute</t>
  </si>
  <si>
    <r>
      <t xml:space="preserve">단
</t>
    </r>
    <r>
      <rPr>
        <sz val="10"/>
        <rFont val="Arial"/>
        <family val="2"/>
      </rPr>
      <t>Extremity</t>
    </r>
  </si>
  <si>
    <r>
      <t xml:space="preserve">
</t>
    </r>
    <r>
      <rPr>
        <sz val="10"/>
        <rFont val="돋움"/>
        <family val="3"/>
      </rPr>
      <t>남북간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약</t>
    </r>
    <r>
      <rPr>
        <sz val="10"/>
        <rFont val="Arial"/>
        <family val="2"/>
      </rPr>
      <t xml:space="preserve"> 82.0 </t>
    </r>
    <r>
      <rPr>
        <sz val="10"/>
        <rFont val="돋움"/>
        <family val="3"/>
      </rPr>
      <t xml:space="preserve">㎞
</t>
    </r>
    <r>
      <rPr>
        <sz val="10"/>
        <rFont val="Arial"/>
        <family val="2"/>
      </rPr>
      <t>South - North 
distance : 82.0</t>
    </r>
    <r>
      <rPr>
        <sz val="10"/>
        <rFont val="돋움"/>
        <family val="3"/>
      </rPr>
      <t xml:space="preserve">㎞
</t>
    </r>
  </si>
  <si>
    <r>
      <t>동단</t>
    </r>
    <r>
      <rPr>
        <sz val="10"/>
        <rFont val="Arial"/>
        <family val="2"/>
      </rPr>
      <t xml:space="preserve"> 
Eastern
 Extremity</t>
    </r>
  </si>
  <si>
    <r>
      <t xml:space="preserve">서단
</t>
    </r>
    <r>
      <rPr>
        <sz val="10"/>
        <rFont val="Arial"/>
        <family val="2"/>
      </rPr>
      <t>Western
Extremity</t>
    </r>
  </si>
  <si>
    <r>
      <t xml:space="preserve">남단
</t>
    </r>
    <r>
      <rPr>
        <sz val="10"/>
        <rFont val="Arial"/>
        <family val="2"/>
      </rPr>
      <t>Southern 
Extremity</t>
    </r>
  </si>
  <si>
    <r>
      <t xml:space="preserve">북단
</t>
    </r>
    <r>
      <rPr>
        <sz val="10"/>
        <rFont val="Arial"/>
        <family val="2"/>
      </rPr>
      <t>Northern
 Extremity</t>
    </r>
  </si>
  <si>
    <r>
      <t>지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 xml:space="preserve">명
</t>
    </r>
    <r>
      <rPr>
        <sz val="10"/>
        <rFont val="Arial"/>
        <family val="2"/>
      </rPr>
      <t>Name of place</t>
    </r>
  </si>
  <si>
    <r>
      <t>우도면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조일리</t>
    </r>
    <r>
      <rPr>
        <sz val="10"/>
        <rFont val="Arial"/>
        <family val="2"/>
      </rPr>
      <t>(</t>
    </r>
    <r>
      <rPr>
        <sz val="10"/>
        <rFont val="돋움"/>
        <family val="3"/>
      </rPr>
      <t>비양도</t>
    </r>
    <r>
      <rPr>
        <sz val="10"/>
        <rFont val="Arial"/>
        <family val="2"/>
      </rPr>
      <t>) 
Udo-myeon 
Joil-ri(Biyang-Do)</t>
    </r>
  </si>
  <si>
    <r>
      <t>한경면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차귀도</t>
    </r>
    <r>
      <rPr>
        <sz val="10"/>
        <rFont val="Arial"/>
        <family val="2"/>
      </rPr>
      <t xml:space="preserve"> 
Hangyeong-myeon 
Chagwi-Do</t>
    </r>
  </si>
  <si>
    <r>
      <t>한경면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산양리</t>
    </r>
    <r>
      <rPr>
        <sz val="10"/>
        <rFont val="Arial"/>
        <family val="2"/>
      </rPr>
      <t xml:space="preserve"> 
Hangyeong-myeon
Sanyang-ri</t>
    </r>
  </si>
  <si>
    <r>
      <t>Ⅱ</t>
    </r>
    <r>
      <rPr>
        <b/>
        <sz val="22"/>
        <rFont val="Arial"/>
        <family val="2"/>
      </rPr>
      <t xml:space="preserve">. </t>
    </r>
    <r>
      <rPr>
        <b/>
        <sz val="22"/>
        <rFont val="돋움"/>
        <family val="3"/>
      </rPr>
      <t>토지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및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기후</t>
    </r>
    <r>
      <rPr>
        <b/>
        <sz val="22"/>
        <rFont val="Arial"/>
        <family val="2"/>
      </rPr>
      <t xml:space="preserve">    
LAND AND CLIMATE</t>
    </r>
  </si>
  <si>
    <r>
      <t xml:space="preserve">1. </t>
    </r>
    <r>
      <rPr>
        <b/>
        <sz val="18"/>
        <rFont val="돋움"/>
        <family val="3"/>
      </rPr>
      <t>위</t>
    </r>
    <r>
      <rPr>
        <b/>
        <sz val="18"/>
        <rFont val="Arial"/>
        <family val="2"/>
      </rPr>
      <t xml:space="preserve">          </t>
    </r>
    <r>
      <rPr>
        <b/>
        <sz val="18"/>
        <rFont val="돋움"/>
        <family val="3"/>
      </rPr>
      <t>치</t>
    </r>
    <r>
      <rPr>
        <b/>
        <sz val="18"/>
        <rFont val="Arial"/>
        <family val="2"/>
      </rPr>
      <t xml:space="preserve">        
   Location</t>
    </r>
  </si>
  <si>
    <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시청로</t>
    </r>
    <r>
      <rPr>
        <sz val="10"/>
        <rFont val="Arial"/>
        <family val="2"/>
      </rPr>
      <t xml:space="preserve">  28 
Jeju-si City Hall 
Ro 28</t>
    </r>
  </si>
  <si>
    <r>
      <t>(</t>
    </r>
    <r>
      <rPr>
        <sz val="10"/>
        <rFont val="돋움"/>
        <family val="3"/>
      </rPr>
      <t>이도</t>
    </r>
    <r>
      <rPr>
        <sz val="10"/>
        <rFont val="Arial"/>
        <family val="2"/>
      </rPr>
      <t>2</t>
    </r>
    <r>
      <rPr>
        <sz val="10"/>
        <rFont val="돋움"/>
        <family val="3"/>
      </rPr>
      <t>동</t>
    </r>
    <r>
      <rPr>
        <sz val="10"/>
        <rFont val="Arial"/>
        <family val="2"/>
      </rPr>
      <t>1176-1)
(1176-1,
Ido 2-Dong)</t>
    </r>
  </si>
  <si>
    <t>-</t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</si>
  <si>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</si>
  <si>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 2003(Jejusi)</t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</si>
  <si>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</si>
  <si>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 xml:space="preserve">  2003(Bukjeju)</t>
  </si>
  <si>
    <r>
      <t>2004(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</si>
  <si>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 2004(Jejusi)</t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</si>
  <si>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</si>
  <si>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 xml:space="preserve">  2004(Bukjeju)</t>
  </si>
  <si>
    <t>2 0 0 5</t>
  </si>
  <si>
    <t>한  림  읍</t>
  </si>
  <si>
    <t>애  월  읍</t>
  </si>
  <si>
    <t>구  좌  읍</t>
  </si>
  <si>
    <t>조  천  읍</t>
  </si>
  <si>
    <t>한  경  면</t>
  </si>
  <si>
    <t>추  자  면</t>
  </si>
  <si>
    <t>우  도  면</t>
  </si>
  <si>
    <t>일 도 1 동</t>
  </si>
  <si>
    <t>일 도 2 동</t>
  </si>
  <si>
    <t>IIdo 2 dong</t>
  </si>
  <si>
    <t>이 도 1 동</t>
  </si>
  <si>
    <t>Ido 1 dong</t>
  </si>
  <si>
    <t>이 도 2 동</t>
  </si>
  <si>
    <t>Ido 2 dong</t>
  </si>
  <si>
    <t>삼 도 1 동</t>
  </si>
  <si>
    <t>Samdo 1 dong</t>
  </si>
  <si>
    <t>삼 도 2 동</t>
  </si>
  <si>
    <t>Samdo 2 dong</t>
  </si>
  <si>
    <t>용 담 1 동</t>
  </si>
  <si>
    <t>Yongdam 1 dong</t>
  </si>
  <si>
    <t>용 담 2 동</t>
  </si>
  <si>
    <t>Yongdam 2 dong</t>
  </si>
  <si>
    <t>건  입  동</t>
  </si>
  <si>
    <t>Geonip-dong</t>
  </si>
  <si>
    <t>화  북  동</t>
  </si>
  <si>
    <t>Hwabuk-dong</t>
  </si>
  <si>
    <t>삼  양  동</t>
  </si>
  <si>
    <t>Samyang-dong</t>
  </si>
  <si>
    <t>봉  개  동</t>
  </si>
  <si>
    <t>Bonggae-dong</t>
  </si>
  <si>
    <t>아  라  동</t>
  </si>
  <si>
    <t>Ara-dong</t>
  </si>
  <si>
    <t>오  라  동</t>
  </si>
  <si>
    <t>Ora-dong</t>
  </si>
  <si>
    <t>연       동</t>
  </si>
  <si>
    <t>Yeon-dong</t>
  </si>
  <si>
    <t>노  형  동</t>
  </si>
  <si>
    <t>Nohyeong-dong</t>
  </si>
  <si>
    <t>외  도  동</t>
  </si>
  <si>
    <t>Oedo-dong</t>
  </si>
  <si>
    <t>이  호  동</t>
  </si>
  <si>
    <t>Iho-dong</t>
  </si>
  <si>
    <t>도  두  동</t>
  </si>
  <si>
    <t>Dodu-dong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</si>
  <si>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>)</t>
    </r>
  </si>
  <si>
    <t>(Unit : number)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</si>
  <si>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읍면동별</t>
    </r>
  </si>
  <si>
    <r>
      <t>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적</t>
    </r>
  </si>
  <si>
    <r>
      <t>읍</t>
    </r>
    <r>
      <rPr>
        <sz val="10"/>
        <rFont val="Arial"/>
        <family val="2"/>
      </rPr>
      <t>·</t>
    </r>
    <r>
      <rPr>
        <sz val="10"/>
        <rFont val="굴림"/>
        <family val="3"/>
      </rPr>
      <t>면</t>
    </r>
    <r>
      <rPr>
        <sz val="10"/>
        <rFont val="Arial"/>
        <family val="2"/>
      </rPr>
      <t>·</t>
    </r>
    <r>
      <rPr>
        <sz val="10"/>
        <rFont val="굴림"/>
        <family val="3"/>
      </rPr>
      <t>동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     Eup, Myeon and Dong</t>
    </r>
  </si>
  <si>
    <t>반</t>
  </si>
  <si>
    <r>
      <t>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Branch office</t>
    </r>
  </si>
  <si>
    <t>Year &amp; Eup
Myeon Dong</t>
  </si>
  <si>
    <t>구성비</t>
  </si>
  <si>
    <r>
      <t>읍</t>
    </r>
    <r>
      <rPr>
        <sz val="10"/>
        <rFont val="Arial"/>
        <family val="2"/>
      </rPr>
      <t xml:space="preserve"> </t>
    </r>
  </si>
  <si>
    <t>면</t>
  </si>
  <si>
    <r>
      <t>동</t>
    </r>
    <r>
      <rPr>
        <sz val="10"/>
        <rFont val="Arial"/>
        <family val="2"/>
      </rPr>
      <t xml:space="preserve"> Dong</t>
    </r>
  </si>
  <si>
    <t>통</t>
  </si>
  <si>
    <r>
      <t>리</t>
    </r>
    <r>
      <rPr>
        <sz val="10"/>
        <rFont val="Arial"/>
        <family val="2"/>
      </rPr>
      <t xml:space="preserve"> Ri</t>
    </r>
  </si>
  <si>
    <t>도</t>
  </si>
  <si>
    <r>
      <t>시</t>
    </r>
    <r>
      <rPr>
        <sz val="10"/>
        <rFont val="Arial"/>
        <family val="2"/>
      </rPr>
      <t>·</t>
    </r>
    <r>
      <rPr>
        <sz val="10"/>
        <rFont val="굴림"/>
        <family val="3"/>
      </rPr>
      <t>군</t>
    </r>
  </si>
  <si>
    <r>
      <t>읍</t>
    </r>
    <r>
      <rPr>
        <sz val="10"/>
        <rFont val="Arial"/>
        <family val="2"/>
      </rPr>
      <t>·</t>
    </r>
    <r>
      <rPr>
        <sz val="10"/>
        <rFont val="굴림"/>
        <family val="3"/>
      </rPr>
      <t>면</t>
    </r>
  </si>
  <si>
    <r>
      <t>(</t>
    </r>
    <r>
      <rPr>
        <sz val="10"/>
        <rFont val="굴림"/>
        <family val="3"/>
      </rPr>
      <t>㎢</t>
    </r>
    <r>
      <rPr>
        <sz val="10"/>
        <rFont val="Arial"/>
        <family val="2"/>
      </rPr>
      <t>)</t>
    </r>
  </si>
  <si>
    <t>(%)</t>
  </si>
  <si>
    <t>행정</t>
  </si>
  <si>
    <t>법정</t>
  </si>
  <si>
    <t>Area</t>
  </si>
  <si>
    <t>Compo-
sition</t>
  </si>
  <si>
    <t>Eup</t>
  </si>
  <si>
    <t>Myeon</t>
  </si>
  <si>
    <t>Admin-
istrative</t>
  </si>
  <si>
    <t>Legal</t>
  </si>
  <si>
    <t>Tong</t>
  </si>
  <si>
    <t>Ban</t>
  </si>
  <si>
    <t>Do</t>
  </si>
  <si>
    <t>Eup &amp; 
Myeon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</si>
  <si>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읍</t>
    </r>
    <r>
      <rPr>
        <sz val="10"/>
        <rFont val="Arial"/>
        <family val="2"/>
      </rPr>
      <t>·</t>
    </r>
    <r>
      <rPr>
        <sz val="10"/>
        <rFont val="돋움"/>
        <family val="3"/>
      </rPr>
      <t>면</t>
    </r>
    <r>
      <rPr>
        <sz val="10"/>
        <rFont val="Arial"/>
        <family val="2"/>
      </rPr>
      <t>·</t>
    </r>
    <r>
      <rPr>
        <sz val="10"/>
        <rFont val="돋움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합계는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법정동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제외됨</t>
    </r>
  </si>
  <si>
    <t xml:space="preserve">          Note : 1) Legal Dong excluded</t>
  </si>
  <si>
    <r>
      <t xml:space="preserve">         2) </t>
    </r>
    <r>
      <rPr>
        <sz val="10"/>
        <rFont val="돋움"/>
        <family val="3"/>
      </rPr>
      <t>통</t>
    </r>
    <r>
      <rPr>
        <sz val="10"/>
        <rFont val="Arial"/>
        <family val="2"/>
      </rPr>
      <t>·</t>
    </r>
    <r>
      <rPr>
        <sz val="10"/>
        <rFont val="돋움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합계는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법정리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제외됨</t>
    </r>
  </si>
  <si>
    <t xml:space="preserve">                    2) Legal Ri excluded</t>
  </si>
  <si>
    <r>
      <t xml:space="preserve">2. </t>
    </r>
    <r>
      <rPr>
        <b/>
        <sz val="18"/>
        <rFont val="굴림"/>
        <family val="3"/>
      </rPr>
      <t>행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정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역</t>
    </r>
    <r>
      <rPr>
        <b/>
        <sz val="18"/>
        <rFont val="Arial"/>
        <family val="2"/>
      </rPr>
      <t xml:space="preserve">  </t>
    </r>
    <r>
      <rPr>
        <b/>
        <vertAlign val="superscript"/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Area and Number of Administrative Units</t>
    </r>
  </si>
  <si>
    <r>
      <t xml:space="preserve">          통</t>
    </r>
    <r>
      <rPr>
        <sz val="10"/>
        <rFont val="Arial"/>
        <family val="2"/>
      </rPr>
      <t xml:space="preserve"> · </t>
    </r>
    <r>
      <rPr>
        <sz val="10"/>
        <rFont val="굴림"/>
        <family val="3"/>
      </rPr>
      <t>리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 xml:space="preserve">     Tong and Ri</t>
    </r>
  </si>
  <si>
    <t>Hallim-eup</t>
  </si>
  <si>
    <t>Aewol-eup</t>
  </si>
  <si>
    <t>Gujwa-eup</t>
  </si>
  <si>
    <t>Jocheon-eup</t>
  </si>
  <si>
    <t>Hangyeong-myeon</t>
  </si>
  <si>
    <t>Chuja-myeon</t>
  </si>
  <si>
    <t>Udo-myeon</t>
  </si>
  <si>
    <t>IIdo 1 dong</t>
  </si>
  <si>
    <t>Si &amp; 
Gun</t>
  </si>
  <si>
    <r>
      <t xml:space="preserve">3. </t>
    </r>
    <r>
      <rPr>
        <b/>
        <sz val="18"/>
        <rFont val="돋움"/>
        <family val="3"/>
      </rPr>
      <t>토지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지목별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현황</t>
    </r>
    <r>
      <rPr>
        <b/>
        <sz val="18"/>
        <rFont val="Arial"/>
        <family val="2"/>
      </rPr>
      <t xml:space="preserve">       Area of Land Category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</si>
  <si>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</si>
  <si>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</si>
  <si>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읍면동별</t>
    </r>
  </si>
  <si>
    <r>
      <t>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계</t>
    </r>
  </si>
  <si>
    <t>전</t>
  </si>
  <si>
    <t>답</t>
  </si>
  <si>
    <r>
      <t>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</si>
  <si>
    <r>
      <t>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</si>
  <si>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r>
      <t>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야</t>
    </r>
  </si>
  <si>
    <r>
      <t>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지</t>
    </r>
  </si>
  <si>
    <r>
      <t>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</si>
  <si>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t>Year &amp; Eup 
Myeon Dong</t>
  </si>
  <si>
    <t>Total</t>
  </si>
  <si>
    <t>Dry paddy</t>
  </si>
  <si>
    <t xml:space="preserve"> Rice paddy </t>
  </si>
  <si>
    <t>Orchard</t>
  </si>
  <si>
    <t>Pastures</t>
  </si>
  <si>
    <t>Forest field</t>
  </si>
  <si>
    <t>Building land</t>
  </si>
  <si>
    <t>Factory</t>
  </si>
  <si>
    <t>Site</t>
  </si>
  <si>
    <t>2 0 0 5</t>
  </si>
  <si>
    <t>Hallim-eup</t>
  </si>
  <si>
    <t>Aewol-eup</t>
  </si>
  <si>
    <t>Gujwa-eup</t>
  </si>
  <si>
    <t>Jocheon-eup</t>
  </si>
  <si>
    <t>Hangyeong-myeon</t>
  </si>
  <si>
    <t>Chuja-myeon</t>
  </si>
  <si>
    <t>Udo-myeon</t>
  </si>
  <si>
    <t>IIdo 1 dong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</si>
  <si>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종합민원실</t>
    </r>
  </si>
  <si>
    <t xml:space="preserve">                       Source : Civil Service Division</t>
  </si>
  <si>
    <t xml:space="preserve">2 0 0 7 </t>
  </si>
  <si>
    <t>2 0 0 6</t>
  </si>
  <si>
    <r>
      <t xml:space="preserve">  </t>
    </r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고산기상대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</si>
  <si>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제주지방기상청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고산기상대</t>
    </r>
  </si>
  <si>
    <t>Source : Jeju Regional Meteorological Office, Gosan Weather Station</t>
  </si>
  <si>
    <r>
      <t xml:space="preserve">  </t>
    </r>
    <r>
      <rPr>
        <b/>
        <sz val="14"/>
        <rFont val="굴림"/>
        <family val="3"/>
      </rPr>
      <t>나</t>
    </r>
    <r>
      <rPr>
        <b/>
        <sz val="14"/>
        <rFont val="Arial"/>
        <family val="2"/>
      </rPr>
      <t xml:space="preserve">. </t>
    </r>
    <r>
      <rPr>
        <b/>
        <sz val="14"/>
        <rFont val="굴림"/>
        <family val="3"/>
      </rPr>
      <t>고산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지역</t>
    </r>
    <r>
      <rPr>
        <b/>
        <sz val="14"/>
        <rFont val="Arial"/>
        <family val="2"/>
      </rPr>
      <t xml:space="preserve">   Gosan Area</t>
    </r>
  </si>
  <si>
    <r>
      <t xml:space="preserve">  </t>
    </r>
    <r>
      <rPr>
        <b/>
        <sz val="14"/>
        <rFont val="굴림"/>
        <family val="3"/>
      </rPr>
      <t>나</t>
    </r>
    <r>
      <rPr>
        <b/>
        <sz val="14"/>
        <rFont val="Arial"/>
        <family val="2"/>
      </rPr>
      <t xml:space="preserve">. </t>
    </r>
    <r>
      <rPr>
        <b/>
        <sz val="14"/>
        <rFont val="굴림"/>
        <family val="3"/>
      </rPr>
      <t>고산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지역</t>
    </r>
  </si>
  <si>
    <r>
      <t xml:space="preserve">7. </t>
    </r>
    <r>
      <rPr>
        <b/>
        <sz val="18"/>
        <rFont val="굴림"/>
        <family val="3"/>
      </rPr>
      <t>해안선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도서</t>
    </r>
    <r>
      <rPr>
        <b/>
        <sz val="18"/>
        <rFont val="Arial"/>
        <family val="2"/>
      </rPr>
      <t xml:space="preserve">               Coastline and Islands</t>
    </r>
  </si>
  <si>
    <r>
      <t>연별 및
읍</t>
    </r>
    <r>
      <rPr>
        <sz val="10"/>
        <rFont val="Arial"/>
        <family val="2"/>
      </rPr>
      <t>·</t>
    </r>
    <r>
      <rPr>
        <sz val="10"/>
        <rFont val="돋움"/>
        <family val="3"/>
      </rPr>
      <t>면별</t>
    </r>
  </si>
  <si>
    <t>해안선(km)     Coastline</t>
  </si>
  <si>
    <t>도 서 현 황    Islands</t>
  </si>
  <si>
    <t>Year &amp;
Eup Myeon</t>
  </si>
  <si>
    <t>계</t>
  </si>
  <si>
    <t>육지부</t>
  </si>
  <si>
    <t>도서부</t>
  </si>
  <si>
    <t>도서수(개)</t>
  </si>
  <si>
    <t>유인도(개)</t>
  </si>
  <si>
    <t>무인도(개)</t>
  </si>
  <si>
    <t>면   적  (㎢)</t>
  </si>
  <si>
    <r>
      <t>세  대</t>
    </r>
    <r>
      <rPr>
        <vertAlign val="superscript"/>
        <sz val="10"/>
        <rFont val="돋움"/>
        <family val="3"/>
      </rPr>
      <t>1)</t>
    </r>
  </si>
  <si>
    <r>
      <t>인  구(명)</t>
    </r>
    <r>
      <rPr>
        <vertAlign val="superscript"/>
        <sz val="10"/>
        <rFont val="돋움"/>
        <family val="3"/>
      </rPr>
      <t xml:space="preserve">1) </t>
    </r>
  </si>
  <si>
    <t>Mainland</t>
  </si>
  <si>
    <t>Island</t>
  </si>
  <si>
    <t>No. of islands</t>
  </si>
  <si>
    <t>Inhabited</t>
  </si>
  <si>
    <t>Uninhabited</t>
  </si>
  <si>
    <t>Area</t>
  </si>
  <si>
    <t>Households</t>
  </si>
  <si>
    <t>Population</t>
  </si>
  <si>
    <t>…</t>
  </si>
  <si>
    <t>2 0 0 3</t>
  </si>
  <si>
    <t>2 0 0 4</t>
  </si>
  <si>
    <t>2 0 0 5</t>
  </si>
  <si>
    <t>2 0 0 6</t>
  </si>
  <si>
    <t>한    림    읍</t>
  </si>
  <si>
    <t>Hallim-eup</t>
  </si>
  <si>
    <t>애    월    읍</t>
  </si>
  <si>
    <t>Aewol-eup</t>
  </si>
  <si>
    <t>구    좌    읍</t>
  </si>
  <si>
    <t>Gujwa-eup</t>
  </si>
  <si>
    <t>조    천    읍</t>
  </si>
  <si>
    <t>Jocheon-eup</t>
  </si>
  <si>
    <t>한    경    면</t>
  </si>
  <si>
    <t>Hangyeong-myeon</t>
  </si>
  <si>
    <t>추    자    면</t>
  </si>
  <si>
    <t>Chuja-myeon</t>
  </si>
  <si>
    <t>우    도    면</t>
  </si>
  <si>
    <t>Udo-myeon</t>
  </si>
  <si>
    <t>자료: 해양수산과</t>
  </si>
  <si>
    <t>2 0 0 6</t>
  </si>
  <si>
    <t xml:space="preserve"> </t>
  </si>
  <si>
    <t xml:space="preserve">  </t>
  </si>
  <si>
    <t>(Unit : ㎡, Person)</t>
  </si>
  <si>
    <t>도  서  명</t>
  </si>
  <si>
    <t>행   정   구   역</t>
  </si>
  <si>
    <t>면적(㎡)</t>
  </si>
  <si>
    <r>
      <t>세대수</t>
    </r>
    <r>
      <rPr>
        <vertAlign val="superscript"/>
        <sz val="10"/>
        <rFont val="돋움"/>
        <family val="3"/>
      </rPr>
      <t>1)</t>
    </r>
  </si>
  <si>
    <r>
      <t>인구수</t>
    </r>
    <r>
      <rPr>
        <vertAlign val="superscript"/>
        <sz val="10"/>
        <rFont val="돋움"/>
        <family val="3"/>
      </rPr>
      <t>1)</t>
    </r>
  </si>
  <si>
    <t>Name of lslands</t>
  </si>
  <si>
    <t>Administration District</t>
  </si>
  <si>
    <t>Popuiation</t>
  </si>
  <si>
    <t>합계
Total</t>
  </si>
  <si>
    <t>6개 도서   6 Islands</t>
  </si>
  <si>
    <t>Total</t>
  </si>
  <si>
    <t>비  양  도</t>
  </si>
  <si>
    <t>한림읍 비양리</t>
  </si>
  <si>
    <t>Biyang-Do</t>
  </si>
  <si>
    <t>Biyang-do</t>
  </si>
  <si>
    <t>Biyang-ri, Hallim-Eup</t>
  </si>
  <si>
    <t xml:space="preserve">우       도 </t>
  </si>
  <si>
    <t>-</t>
  </si>
  <si>
    <t>U-Do</t>
  </si>
  <si>
    <t>U  -  do</t>
  </si>
  <si>
    <t>상추자도</t>
  </si>
  <si>
    <t>추자면 대서리,영흥리</t>
  </si>
  <si>
    <t>Sang Chuja</t>
  </si>
  <si>
    <t>Sangchuja-do</t>
  </si>
  <si>
    <t xml:space="preserve"> </t>
  </si>
  <si>
    <t>하추자도</t>
  </si>
  <si>
    <t>Ha Chuja</t>
  </si>
  <si>
    <t>Hachuja-do</t>
  </si>
  <si>
    <t>횡  간  도</t>
  </si>
  <si>
    <t xml:space="preserve">추자면 대서리 </t>
  </si>
  <si>
    <t>Hoeng Gan-do</t>
  </si>
  <si>
    <t>Hoengkan-do</t>
  </si>
  <si>
    <t>Daeseo-ri, Chuja-myeon</t>
  </si>
  <si>
    <t>추  포  도</t>
  </si>
  <si>
    <t>추자면 예초리</t>
  </si>
  <si>
    <t>Chupo-Do</t>
  </si>
  <si>
    <t>Chupo-do</t>
  </si>
  <si>
    <t>Yecho-ri, Chuja-myeon</t>
  </si>
  <si>
    <t>자료 : 해양수산과</t>
  </si>
  <si>
    <t>읍면소재지와의
 거리(마일)</t>
  </si>
  <si>
    <t>Distance to 
Admin.office</t>
  </si>
  <si>
    <r>
      <t xml:space="preserve">  </t>
    </r>
    <r>
      <rPr>
        <b/>
        <sz val="18"/>
        <rFont val="돋움"/>
        <family val="3"/>
      </rPr>
      <t>가</t>
    </r>
    <r>
      <rPr>
        <b/>
        <sz val="18"/>
        <rFont val="Arial"/>
        <family val="2"/>
      </rPr>
      <t xml:space="preserve">. </t>
    </r>
    <r>
      <rPr>
        <b/>
        <sz val="18"/>
        <rFont val="돋움"/>
        <family val="3"/>
      </rPr>
      <t>유인도</t>
    </r>
    <r>
      <rPr>
        <b/>
        <sz val="18"/>
        <rFont val="Arial"/>
        <family val="2"/>
      </rPr>
      <t xml:space="preserve">         Inhabited Islands</t>
    </r>
  </si>
  <si>
    <t>(단위: ㎡, 명)</t>
  </si>
  <si>
    <t>우도면 천진리,서광리,
오봉리,조일리</t>
  </si>
  <si>
    <t>Joil-ri,Obong-ri,
Seogwang-ri,Cheonjin-ri,
Udo-myeon</t>
  </si>
  <si>
    <t>Yeongheung-ri, Daeseo-ri, 
Chuja-Myeon</t>
  </si>
  <si>
    <t>추자면 묵리,신양1리,
신양2리,예초리</t>
  </si>
  <si>
    <t>Yecho-ri,Sinyang 1, 2-ri,
Muk-ri,Chuja-myeon</t>
  </si>
  <si>
    <t>House-
holds</t>
  </si>
  <si>
    <r>
      <t>나</t>
    </r>
    <r>
      <rPr>
        <b/>
        <sz val="18"/>
        <rFont val="Arial"/>
        <family val="2"/>
      </rPr>
      <t xml:space="preserve">. </t>
    </r>
    <r>
      <rPr>
        <b/>
        <sz val="18"/>
        <rFont val="굴림체"/>
        <family val="3"/>
      </rPr>
      <t>무인도</t>
    </r>
    <r>
      <rPr>
        <b/>
        <sz val="18"/>
        <rFont val="Arial"/>
        <family val="2"/>
      </rPr>
      <t xml:space="preserve">     Uninhabited Islands</t>
    </r>
  </si>
  <si>
    <t>행정구역별</t>
  </si>
  <si>
    <t>도서수</t>
  </si>
  <si>
    <r>
      <t>면적</t>
    </r>
    <r>
      <rPr>
        <sz val="10"/>
        <rFont val="Arial"/>
        <family val="2"/>
      </rPr>
      <t>(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</si>
  <si>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t>도서명</t>
  </si>
  <si>
    <t>Administrative District</t>
  </si>
  <si>
    <t>N0.of Islands</t>
  </si>
  <si>
    <t>Names of Islands</t>
  </si>
  <si>
    <t>계</t>
  </si>
  <si>
    <r>
      <t>45</t>
    </r>
    <r>
      <rPr>
        <b/>
        <sz val="10"/>
        <color indexed="10"/>
        <rFont val="돋움"/>
        <family val="3"/>
      </rPr>
      <t>개도서</t>
    </r>
  </si>
  <si>
    <t>45 Islands</t>
  </si>
  <si>
    <t>한림읍 귀덕1리</t>
  </si>
  <si>
    <t>Gwiduk 1-ri , Hanlim eup</t>
  </si>
  <si>
    <t>거북이도</t>
  </si>
  <si>
    <t>Geobuki-do</t>
  </si>
  <si>
    <t>구좌읍 하도리</t>
  </si>
  <si>
    <t>Hado-ri, Gujwa-eup</t>
  </si>
  <si>
    <t>란도</t>
  </si>
  <si>
    <t>Ran-do</t>
  </si>
  <si>
    <t>조천읍 북촌리</t>
  </si>
  <si>
    <t>Bukchon-ri, Jocheon-eup</t>
  </si>
  <si>
    <t>다려도</t>
  </si>
  <si>
    <t>Daryeo-do</t>
  </si>
  <si>
    <t>한경면 고산리</t>
  </si>
  <si>
    <t>Gosan-ri, Hangyeong-myeon</t>
  </si>
  <si>
    <t>차귀도</t>
  </si>
  <si>
    <t>Chagwi-do</t>
  </si>
  <si>
    <t>〃</t>
  </si>
  <si>
    <t>와도</t>
  </si>
  <si>
    <t>Wa-do</t>
  </si>
  <si>
    <t>죽도</t>
  </si>
  <si>
    <t>Juk-do</t>
  </si>
  <si>
    <t>추자면 영흥리</t>
  </si>
  <si>
    <t>Yeongheung-ri, Chuja-myeon</t>
  </si>
  <si>
    <t>두령서</t>
  </si>
  <si>
    <t>Duryeong-seo</t>
  </si>
  <si>
    <t>개인여</t>
  </si>
  <si>
    <t>Gaein-yeo</t>
  </si>
  <si>
    <t>이도</t>
  </si>
  <si>
    <t>I-do</t>
  </si>
  <si>
    <t>미역서</t>
  </si>
  <si>
    <t>Miyeok-seo</t>
  </si>
  <si>
    <t>납덕서</t>
  </si>
  <si>
    <t>Napdeok-seo</t>
  </si>
  <si>
    <t>검둥여</t>
  </si>
  <si>
    <t>Geomdung-yeo</t>
  </si>
  <si>
    <t>시루여</t>
  </si>
  <si>
    <t>Siru-yeo</t>
  </si>
  <si>
    <t>추자면 예초리</t>
  </si>
  <si>
    <t>Yecho-ri, Chuja-myeon</t>
  </si>
  <si>
    <t>사수도</t>
  </si>
  <si>
    <t>Sasu-do</t>
  </si>
  <si>
    <t>우두도</t>
  </si>
  <si>
    <t>Udu-do</t>
  </si>
  <si>
    <t>염도</t>
  </si>
  <si>
    <t>Yeom-do</t>
  </si>
  <si>
    <t>가망여</t>
  </si>
  <si>
    <t>Gamang-yeo</t>
  </si>
  <si>
    <t>상도</t>
  </si>
  <si>
    <t>Sang-do</t>
  </si>
  <si>
    <r>
      <t>돌도</t>
    </r>
    <r>
      <rPr>
        <sz val="10"/>
        <rFont val="Arial"/>
        <family val="2"/>
      </rPr>
      <t>1</t>
    </r>
  </si>
  <si>
    <t>Dol-do1</t>
  </si>
  <si>
    <r>
      <t>돌도</t>
    </r>
    <r>
      <rPr>
        <sz val="10"/>
        <rFont val="Arial"/>
        <family val="2"/>
      </rPr>
      <t>2</t>
    </r>
  </si>
  <si>
    <t>Dol-do2</t>
  </si>
  <si>
    <t>우비도</t>
  </si>
  <si>
    <t>Ubi-do</t>
  </si>
  <si>
    <t>방서</t>
  </si>
  <si>
    <t>Bang-seo</t>
  </si>
  <si>
    <t>오등서</t>
  </si>
  <si>
    <t>혈도</t>
  </si>
  <si>
    <t>Hyeol-do</t>
  </si>
  <si>
    <t>등대서</t>
  </si>
  <si>
    <t>Deungdae-seo</t>
  </si>
  <si>
    <t>추자면 대서리</t>
  </si>
  <si>
    <t>Daeseo-ri, Chuja-myeon</t>
  </si>
  <si>
    <t>직구도</t>
  </si>
  <si>
    <t>Jikku-do</t>
  </si>
  <si>
    <t>흙검도</t>
  </si>
  <si>
    <t>수령도</t>
  </si>
  <si>
    <t>Suryeong-do</t>
  </si>
  <si>
    <t>다무내미</t>
  </si>
  <si>
    <t>Damunaemi</t>
  </si>
  <si>
    <t>망도</t>
  </si>
  <si>
    <t>Mang-do</t>
  </si>
  <si>
    <t>악생도</t>
  </si>
  <si>
    <t>Aksaeng-do</t>
  </si>
  <si>
    <t>공여도</t>
  </si>
  <si>
    <t>Gongyeo-do</t>
  </si>
  <si>
    <t>녹서</t>
  </si>
  <si>
    <t>Nok-seo</t>
  </si>
  <si>
    <t>문여</t>
  </si>
  <si>
    <t>Mun-yeo</t>
  </si>
  <si>
    <t>흑서</t>
  </si>
  <si>
    <t>Huk-seo</t>
  </si>
  <si>
    <t>추자면 신양리</t>
  </si>
  <si>
    <t>Sinyang-ri, Chuja-myeon</t>
  </si>
  <si>
    <t>망서</t>
  </si>
  <si>
    <t>Mang-seo</t>
  </si>
  <si>
    <t>수덕</t>
  </si>
  <si>
    <t>Sudeok</t>
  </si>
  <si>
    <t>청도</t>
  </si>
  <si>
    <t>Cheong-do</t>
  </si>
  <si>
    <t>절명서</t>
  </si>
  <si>
    <t>Jeolmyeong-seo</t>
  </si>
  <si>
    <t>외간도</t>
  </si>
  <si>
    <t>섬도</t>
  </si>
  <si>
    <t>Seom-do</t>
  </si>
  <si>
    <t>추자면 묵리</t>
  </si>
  <si>
    <t>Muk-ri, Chuja-myeon</t>
  </si>
  <si>
    <t>해암도</t>
  </si>
  <si>
    <t>Haeam-do</t>
  </si>
  <si>
    <t>회도</t>
  </si>
  <si>
    <t>Hoe-do</t>
  </si>
  <si>
    <t>수영도</t>
  </si>
  <si>
    <t>Suyeong-do</t>
  </si>
  <si>
    <t>우도면 조일리</t>
  </si>
  <si>
    <t>Joil-ri, Udo-myeon</t>
  </si>
  <si>
    <t>비양도</t>
  </si>
  <si>
    <t>Biyang-do</t>
  </si>
  <si>
    <t>510</t>
  </si>
  <si>
    <t xml:space="preserve">2 0 0 6 </t>
  </si>
  <si>
    <t>Nohyeong-dong</t>
  </si>
  <si>
    <r>
      <t xml:space="preserve">3. </t>
    </r>
    <r>
      <rPr>
        <b/>
        <sz val="18"/>
        <rFont val="돋움"/>
        <family val="3"/>
      </rPr>
      <t>토지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지목별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현황</t>
    </r>
    <r>
      <rPr>
        <b/>
        <sz val="18"/>
        <rFont val="Arial"/>
        <family val="2"/>
      </rPr>
      <t>(</t>
    </r>
    <r>
      <rPr>
        <b/>
        <sz val="18"/>
        <rFont val="돋움"/>
        <family val="3"/>
      </rPr>
      <t>계속</t>
    </r>
    <r>
      <rPr>
        <b/>
        <sz val="18"/>
        <rFont val="Arial"/>
        <family val="2"/>
      </rPr>
      <t>)     Area of Land Category(Cont'd)</t>
    </r>
  </si>
  <si>
    <t>(단위 : ㎡)</t>
  </si>
  <si>
    <t>(Unit : ㎡)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</si>
  <si>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읍면동별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</si>
  <si>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</si>
  <si>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t>주차장</t>
  </si>
  <si>
    <t>주유소용지</t>
  </si>
  <si>
    <t>창고용지</t>
  </si>
  <si>
    <r>
      <t>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로</t>
    </r>
  </si>
  <si>
    <r>
      <t>하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천</t>
    </r>
  </si>
  <si>
    <r>
      <t>제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방</t>
    </r>
  </si>
  <si>
    <r>
      <t>구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거</t>
    </r>
  </si>
  <si>
    <r>
      <t>유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지</t>
    </r>
  </si>
  <si>
    <t>Year &amp; Eup
 Myeon Dong</t>
  </si>
  <si>
    <t>School</t>
  </si>
  <si>
    <t>Parking</t>
  </si>
  <si>
    <t>Service</t>
  </si>
  <si>
    <t xml:space="preserve">Warehouse </t>
  </si>
  <si>
    <t>Road</t>
  </si>
  <si>
    <t>River</t>
  </si>
  <si>
    <t>Bank</t>
  </si>
  <si>
    <t>Ditch</t>
  </si>
  <si>
    <t>Marsh</t>
  </si>
  <si>
    <t>Site</t>
  </si>
  <si>
    <t>lot</t>
  </si>
  <si>
    <t>statio site</t>
  </si>
  <si>
    <t>site</t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</si>
  <si>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</si>
  <si>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 2003(Jejusi)</t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</si>
  <si>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</si>
  <si>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 xml:space="preserve">  2003(Bukjeju)</t>
  </si>
  <si>
    <r>
      <t>2004(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</si>
  <si>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 2004(Jejusi)</t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</si>
  <si>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</si>
  <si>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 xml:space="preserve">  2004(Bukjeju)</t>
  </si>
  <si>
    <t>한  림  읍</t>
  </si>
  <si>
    <t>Hallim-eup</t>
  </si>
  <si>
    <t>애  월  읍</t>
  </si>
  <si>
    <t>Aewol-eup</t>
  </si>
  <si>
    <t>구  좌  읍</t>
  </si>
  <si>
    <t>Gujwa-eup</t>
  </si>
  <si>
    <t>조  천  읍</t>
  </si>
  <si>
    <t>Jocheon-eup</t>
  </si>
  <si>
    <t>한  경  면</t>
  </si>
  <si>
    <t>Hangyeong-myeon</t>
  </si>
  <si>
    <t>추  자  면</t>
  </si>
  <si>
    <t>Chuja-myeon</t>
  </si>
  <si>
    <t>우  도  면</t>
  </si>
  <si>
    <t>Udo-myeon</t>
  </si>
  <si>
    <t>일 도 1 동</t>
  </si>
  <si>
    <t>일 도 2 동</t>
  </si>
  <si>
    <t>IIdo 2 dong</t>
  </si>
  <si>
    <t>이 도 1 동</t>
  </si>
  <si>
    <t>Ido 1 dong</t>
  </si>
  <si>
    <t>이 도 2 동</t>
  </si>
  <si>
    <t>Ido 2 dong</t>
  </si>
  <si>
    <t>삼 도 1 동</t>
  </si>
  <si>
    <t>Samdo 1 dong</t>
  </si>
  <si>
    <t>삼 도 2 동</t>
  </si>
  <si>
    <t>Samdo 2 dong</t>
  </si>
  <si>
    <t>용 담 1 동</t>
  </si>
  <si>
    <t>Yongdam 1 dong</t>
  </si>
  <si>
    <t>용 담 2 동</t>
  </si>
  <si>
    <t>Yongdam 2 dong</t>
  </si>
  <si>
    <t>건  입  동</t>
  </si>
  <si>
    <t>Geonip-dong</t>
  </si>
  <si>
    <t>화  북  동</t>
  </si>
  <si>
    <t>Hwabuk-dong</t>
  </si>
  <si>
    <t>삼  양  동</t>
  </si>
  <si>
    <t>Samyang-dong</t>
  </si>
  <si>
    <t>봉  개  동</t>
  </si>
  <si>
    <t>Bonggae-dong</t>
  </si>
  <si>
    <t>아  라  동</t>
  </si>
  <si>
    <t>Ara-dong</t>
  </si>
  <si>
    <t>오  라  동</t>
  </si>
  <si>
    <t>Ora-dong</t>
  </si>
  <si>
    <t>연       동</t>
  </si>
  <si>
    <t>Yeon-dong</t>
  </si>
  <si>
    <t>노  형  동</t>
  </si>
  <si>
    <t>Nohyeong-dong</t>
  </si>
  <si>
    <t>외  도  동</t>
  </si>
  <si>
    <t>Oedo-dong</t>
  </si>
  <si>
    <t>이  호  동</t>
  </si>
  <si>
    <t>Iho-dong</t>
  </si>
  <si>
    <t>도  두  동</t>
  </si>
  <si>
    <t>Dodu-dong</t>
  </si>
  <si>
    <t>자료 : 종합민원실</t>
  </si>
  <si>
    <t xml:space="preserve">                   Source : Civil Service Division</t>
  </si>
  <si>
    <t>2 0 0 6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</si>
  <si>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</si>
  <si>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</si>
  <si>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t>양어장</t>
  </si>
  <si>
    <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</si>
  <si>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r>
      <t>공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원</t>
    </r>
  </si>
  <si>
    <r>
      <t>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</si>
  <si>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r>
      <t>유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</si>
  <si>
    <r>
      <t>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</si>
  <si>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</si>
  <si>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r>
      <t>묘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지</t>
    </r>
  </si>
  <si>
    <r>
      <t>잡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</si>
  <si>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t>Fish</t>
  </si>
  <si>
    <t>Water reservoirs</t>
  </si>
  <si>
    <t>Park</t>
  </si>
  <si>
    <t>Sporting
 facilities site</t>
  </si>
  <si>
    <t>Recreation 
area</t>
  </si>
  <si>
    <t>Religious 
site</t>
  </si>
  <si>
    <t>Historical
site</t>
  </si>
  <si>
    <t>Grave yard</t>
  </si>
  <si>
    <t>Miscellaneous
area</t>
  </si>
  <si>
    <t>farm</t>
  </si>
  <si>
    <r>
      <t xml:space="preserve">  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</si>
  <si>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 xml:space="preserve">  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</si>
  <si>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 2004(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</si>
  <si>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 xml:space="preserve">  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</si>
  <si>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종합민원실</t>
    </r>
  </si>
  <si>
    <t xml:space="preserve">                     Source : Civil Service Division</t>
  </si>
  <si>
    <t xml:space="preserve">2 0 0 6 </t>
  </si>
  <si>
    <t>2 0 0 6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</si>
  <si>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행정기획과</t>
    </r>
  </si>
  <si>
    <t xml:space="preserve">       Source :  Administrative Planning Div.</t>
  </si>
  <si>
    <t>Source : Jeju Regional Meteorological Office</t>
  </si>
  <si>
    <t>Source : Marine &amp; Fishery Div</t>
  </si>
  <si>
    <t>2 0 0 7</t>
  </si>
  <si>
    <t>2 0 0 8</t>
  </si>
  <si>
    <t>2 0 0 8</t>
  </si>
  <si>
    <t>2 0 0 7</t>
  </si>
  <si>
    <t xml:space="preserve">2 0 0 7 </t>
  </si>
  <si>
    <t>2 0 0 8</t>
  </si>
  <si>
    <t>2 0 0 7</t>
  </si>
  <si>
    <r>
      <t>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방</t>
    </r>
  </si>
  <si>
    <r>
      <t>고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방</t>
    </r>
  </si>
  <si>
    <t>2 0 0 8</t>
  </si>
  <si>
    <t xml:space="preserve">2 0 0 7 </t>
  </si>
  <si>
    <t xml:space="preserve">2 0 0 8 </t>
  </si>
  <si>
    <r>
      <t>동경</t>
    </r>
    <r>
      <rPr>
        <sz val="10"/>
        <rFont val="Arial"/>
        <family val="2"/>
      </rPr>
      <t xml:space="preserve"> : 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58´22˝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33</t>
    </r>
    <r>
      <rPr>
        <sz val="10"/>
        <rFont val="돋움"/>
        <family val="3"/>
      </rPr>
      <t>˚</t>
    </r>
    <r>
      <rPr>
        <sz val="10"/>
        <rFont val="Arial"/>
        <family val="2"/>
      </rPr>
      <t>30´51˝</t>
    </r>
  </si>
  <si>
    <r>
      <t>동경</t>
    </r>
    <r>
      <rPr>
        <sz val="10"/>
        <rFont val="Arial"/>
        <family val="2"/>
      </rPr>
      <t xml:space="preserve"> :126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08´38˝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33</t>
    </r>
    <r>
      <rPr>
        <sz val="10"/>
        <rFont val="돋움"/>
        <family val="3"/>
      </rPr>
      <t>˚</t>
    </r>
    <r>
      <rPr>
        <sz val="10"/>
        <rFont val="Arial"/>
        <family val="2"/>
      </rPr>
      <t>18´41˝</t>
    </r>
  </si>
  <si>
    <r>
      <t>동경</t>
    </r>
    <r>
      <rPr>
        <sz val="10"/>
        <rFont val="Arial"/>
        <family val="2"/>
      </rPr>
      <t xml:space="preserve"> :126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14´41˝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33</t>
    </r>
    <r>
      <rPr>
        <sz val="10"/>
        <rFont val="돋움"/>
        <family val="3"/>
      </rPr>
      <t>˚</t>
    </r>
    <r>
      <rPr>
        <sz val="10"/>
        <rFont val="Arial"/>
        <family val="2"/>
      </rPr>
      <t>16´23˝</t>
    </r>
  </si>
  <si>
    <r>
      <t>동경</t>
    </r>
    <r>
      <rPr>
        <sz val="10"/>
        <rFont val="Arial"/>
        <family val="2"/>
      </rPr>
      <t xml:space="preserve"> :126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20´04˝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34</t>
    </r>
    <r>
      <rPr>
        <sz val="10"/>
        <rFont val="돋움"/>
        <family val="3"/>
      </rPr>
      <t>˚</t>
    </r>
    <r>
      <rPr>
        <sz val="10"/>
        <rFont val="Arial"/>
        <family val="2"/>
      </rPr>
      <t>00´46˝</t>
    </r>
  </si>
  <si>
    <r>
      <t xml:space="preserve">
</t>
    </r>
    <r>
      <rPr>
        <sz val="10"/>
        <rFont val="돋움"/>
        <family val="3"/>
      </rPr>
      <t>동서간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약</t>
    </r>
    <r>
      <rPr>
        <sz val="10"/>
        <rFont val="Arial"/>
        <family val="2"/>
      </rPr>
      <t xml:space="preserve"> 77.2</t>
    </r>
    <r>
      <rPr>
        <sz val="10"/>
        <rFont val="돋움"/>
        <family val="3"/>
      </rPr>
      <t xml:space="preserve">㎞
</t>
    </r>
    <r>
      <rPr>
        <sz val="10"/>
        <rFont val="Arial"/>
        <family val="2"/>
      </rPr>
      <t>East-West 
distance : 77.2</t>
    </r>
    <r>
      <rPr>
        <sz val="10"/>
        <rFont val="돋움"/>
        <family val="3"/>
      </rPr>
      <t xml:space="preserve">㎞
</t>
    </r>
  </si>
  <si>
    <r>
      <t>추자면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대서리</t>
    </r>
    <r>
      <rPr>
        <sz val="10"/>
        <rFont val="Arial"/>
        <family val="2"/>
      </rPr>
      <t>(</t>
    </r>
    <r>
      <rPr>
        <sz val="10"/>
        <rFont val="돋움"/>
        <family val="3"/>
      </rPr>
      <t>횡간도</t>
    </r>
    <r>
      <rPr>
        <sz val="10"/>
        <rFont val="Arial"/>
        <family val="2"/>
      </rPr>
      <t>) 
Chuja-myeon 
Daeseo -ri 
(Hoenggando)</t>
    </r>
  </si>
  <si>
    <r>
      <t xml:space="preserve">    *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위치측정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기준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돋움"/>
        <family val="3"/>
      </rPr>
      <t>세계측지계</t>
    </r>
  </si>
  <si>
    <t xml:space="preserve">2 0 0 7 </t>
  </si>
  <si>
    <r>
      <t xml:space="preserve">5.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상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개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황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Summary  of  Meteorological  Data(Cont'd)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</si>
  <si>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세대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인구는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주민등록인구통계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결과임</t>
    </r>
  </si>
  <si>
    <t xml:space="preserve">Note : 1) Household &amp; Population based on resident </t>
  </si>
  <si>
    <t xml:space="preserve">              registration data</t>
  </si>
  <si>
    <t xml:space="preserve">  주 :1) 세대 및 인구는 주민등록인구통계 결과임.</t>
  </si>
  <si>
    <t>Note : Household &amp; Population based on resident registrantion data.</t>
  </si>
  <si>
    <t>Oegan-do</t>
  </si>
  <si>
    <t>Odeung-seo</t>
  </si>
  <si>
    <t>Heukkeom-do</t>
  </si>
</sst>
</file>

<file path=xl/styles.xml><?xml version="1.0" encoding="utf-8"?>
<styleSheet xmlns="http://schemas.openxmlformats.org/spreadsheetml/2006/main">
  <numFmts count="5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;[Red]#,##0"/>
    <numFmt numFmtId="178" formatCode="#,##0.0;[Red]#,##0.0"/>
    <numFmt numFmtId="179" formatCode="#,##0.0_ "/>
    <numFmt numFmtId="180" formatCode="#,##0_ "/>
    <numFmt numFmtId="181" formatCode="0.0"/>
    <numFmt numFmtId="182" formatCode="#,##0.0_);[Red]\(#,##0.0\)"/>
    <numFmt numFmtId="183" formatCode="000\-000"/>
    <numFmt numFmtId="184" formatCode="0.0_ "/>
    <numFmt numFmtId="185" formatCode="0.0;[Red]0.0"/>
    <numFmt numFmtId="186" formatCode="#,##0.000;[Red]#,##0.000"/>
    <numFmt numFmtId="187" formatCode="#,##0_);[Red]\(#,##0\)"/>
    <numFmt numFmtId="188" formatCode="#,##0.00_ "/>
    <numFmt numFmtId="189" formatCode="#,##0.000_ "/>
    <numFmt numFmtId="190" formatCode="0.000"/>
    <numFmt numFmtId="191" formatCode="\-"/>
    <numFmt numFmtId="192" formatCode="0_ "/>
    <numFmt numFmtId="193" formatCode="#,##0;;\-;"/>
    <numFmt numFmtId="194" formatCode="0.0;;\-;"/>
    <numFmt numFmtId="195" formatCode="0.0;0.0;\-;"/>
    <numFmt numFmtId="196" formatCode="0.0;\-0.0;\-;"/>
    <numFmt numFmtId="197" formatCode="#,##0.0;;\-;"/>
    <numFmt numFmtId="198" formatCode="#,##0.000;;\-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#,##0.00;;\-;"/>
    <numFmt numFmtId="203" formatCode="#,##0.0000;;\-;"/>
    <numFmt numFmtId="204" formatCode="#,##0.0;\-#,##0.0;\-;"/>
    <numFmt numFmtId="205" formatCode="#,##0.0\-###0;;\-;"/>
    <numFmt numFmtId="206" formatCode="#,##0.0;\-###0.0;\-;"/>
    <numFmt numFmtId="207" formatCode="#,##0.0;\-#,##0;\-;"/>
    <numFmt numFmtId="208" formatCode="0.000;[Red]0.000"/>
    <numFmt numFmtId="209" formatCode="0_);[Red]\(0\)"/>
    <numFmt numFmtId="210" formatCode="_-* #,##0_-;&quot;\&quot;\!\-* #,##0_-;_-* &quot;-&quot;_-;_-@_-"/>
    <numFmt numFmtId="211" formatCode="0.0_);[Red]\(0.0\)"/>
    <numFmt numFmtId="212" formatCode="#,##0.000"/>
    <numFmt numFmtId="213" formatCode="_ * #,##0_ ;_ * \-#,##0_ ;_ * &quot;-&quot;_ ;_ @_ "/>
    <numFmt numFmtId="214" formatCode="#,##0.0000"/>
    <numFmt numFmtId="215" formatCode="#,##0.0"/>
    <numFmt numFmtId="216" formatCode="#,##0.0_);[Red]&quot;\&quot;\!\(#,##0.0&quot;\&quot;\!\)"/>
    <numFmt numFmtId="217" formatCode="_-* #,##0.000_-;\-* #,##0.000_-;_-* &quot;-&quot;???_-;_-@_-"/>
    <numFmt numFmtId="218" formatCode="_-* #,##0.0_-;\-* #,##0.0_-;_-* &quot;-&quot;?_-;_-@_-"/>
    <numFmt numFmtId="219" formatCode="0;[Red]0"/>
    <numFmt numFmtId="220" formatCode="0.00_ "/>
    <numFmt numFmtId="221" formatCode="&quot;\&quot;#,##0.0"/>
  </numFmts>
  <fonts count="43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0"/>
      <color indexed="10"/>
      <name val="굴림"/>
      <family val="3"/>
    </font>
    <font>
      <b/>
      <sz val="18"/>
      <name val="굴림"/>
      <family val="3"/>
    </font>
    <font>
      <b/>
      <sz val="14"/>
      <name val="굴림"/>
      <family val="3"/>
    </font>
    <font>
      <b/>
      <sz val="2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vertAlign val="superscript"/>
      <sz val="18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sz val="10"/>
      <name val="돋움"/>
      <family val="3"/>
    </font>
    <font>
      <sz val="10"/>
      <color indexed="8"/>
      <name val="Arial"/>
      <family val="2"/>
    </font>
    <font>
      <b/>
      <sz val="22"/>
      <name val="돋움"/>
      <family val="3"/>
    </font>
    <font>
      <b/>
      <sz val="18"/>
      <name val="돋움"/>
      <family val="3"/>
    </font>
    <font>
      <b/>
      <sz val="10"/>
      <name val="돋움"/>
      <family val="3"/>
    </font>
    <font>
      <sz val="10"/>
      <color indexed="8"/>
      <name val="돋움"/>
      <family val="3"/>
    </font>
    <font>
      <b/>
      <sz val="10"/>
      <color indexed="10"/>
      <name val="돋움"/>
      <family val="3"/>
    </font>
    <font>
      <sz val="11"/>
      <name val="태-물방울D"/>
      <family val="1"/>
    </font>
    <font>
      <sz val="9"/>
      <name val="바탕체"/>
      <family val="1"/>
    </font>
    <font>
      <sz val="9"/>
      <name val="돋움"/>
      <family val="3"/>
    </font>
    <font>
      <vertAlign val="superscript"/>
      <sz val="10"/>
      <name val="돋움"/>
      <family val="3"/>
    </font>
    <font>
      <sz val="12"/>
      <name val="바탕체"/>
      <family val="1"/>
    </font>
    <font>
      <sz val="28"/>
      <name val="궁서체"/>
      <family val="1"/>
    </font>
    <font>
      <sz val="8"/>
      <name val="바탕"/>
      <family val="1"/>
    </font>
    <font>
      <b/>
      <sz val="18"/>
      <name val="굴림체"/>
      <family val="3"/>
    </font>
    <font>
      <b/>
      <sz val="14"/>
      <name val="굴림체"/>
      <family val="3"/>
    </font>
    <font>
      <b/>
      <sz val="12"/>
      <name val="굴림체"/>
      <family val="3"/>
    </font>
    <font>
      <sz val="9"/>
      <name val="Arial Narrow"/>
      <family val="2"/>
    </font>
    <font>
      <b/>
      <sz val="10"/>
      <color indexed="8"/>
      <name val="Arial"/>
      <family val="2"/>
    </font>
    <font>
      <sz val="11"/>
      <color indexed="8"/>
      <name val="돋움"/>
      <family val="3"/>
    </font>
    <font>
      <b/>
      <sz val="11"/>
      <name val="돋움"/>
      <family val="3"/>
    </font>
    <font>
      <sz val="10"/>
      <color indexed="8"/>
      <name val="굴림"/>
      <family val="3"/>
    </font>
    <font>
      <sz val="10"/>
      <name val="Arial Unicode MS"/>
      <family val="3"/>
    </font>
    <font>
      <sz val="10"/>
      <color indexed="63"/>
      <name val="_xDA4A__xDF22_Tahoma"/>
      <family val="2"/>
    </font>
    <font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 quotePrefix="1">
      <alignment horizontal="left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 quotePrefix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5" xfId="0" applyFont="1" applyBorder="1" applyAlignment="1" quotePrefix="1">
      <alignment horizontal="center" vertical="center" shrinkToFit="1"/>
    </xf>
    <xf numFmtId="0" fontId="2" fillId="0" borderId="0" xfId="0" applyFont="1" applyBorder="1" applyAlignment="1">
      <alignment horizontal="center" vertical="center" wrapText="1" shrinkToFit="1"/>
    </xf>
    <xf numFmtId="0" fontId="7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9" xfId="0" applyFont="1" applyBorder="1" applyAlignment="1" quotePrefix="1">
      <alignment horizontal="center" vertical="center" shrinkToFit="1"/>
    </xf>
    <xf numFmtId="0" fontId="10" fillId="0" borderId="0" xfId="0" applyNumberFormat="1" applyFont="1" applyAlignment="1">
      <alignment horizontal="center" vertical="center"/>
    </xf>
    <xf numFmtId="193" fontId="10" fillId="0" borderId="5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79" fontId="13" fillId="0" borderId="7" xfId="0" applyNumberFormat="1" applyFont="1" applyBorder="1" applyAlignment="1">
      <alignment horizontal="center" vertical="center" shrinkToFit="1"/>
    </xf>
    <xf numFmtId="179" fontId="10" fillId="0" borderId="0" xfId="0" applyNumberFormat="1" applyFont="1" applyAlignment="1">
      <alignment horizontal="center" vertical="center" shrinkToFit="1"/>
    </xf>
    <xf numFmtId="0" fontId="10" fillId="0" borderId="8" xfId="0" applyFont="1" applyBorder="1" applyAlignment="1" quotePrefix="1">
      <alignment horizontal="center" vertical="center" shrinkToFit="1"/>
    </xf>
    <xf numFmtId="0" fontId="10" fillId="0" borderId="10" xfId="0" applyFont="1" applyBorder="1" applyAlignment="1" quotePrefix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0" fillId="0" borderId="7" xfId="0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0" fillId="0" borderId="7" xfId="0" applyFont="1" applyBorder="1" applyAlignment="1" quotePrefix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10" fillId="0" borderId="6" xfId="0" applyFont="1" applyBorder="1" applyAlignment="1">
      <alignment horizontal="left" vertical="center" shrinkToFit="1"/>
    </xf>
    <xf numFmtId="19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3" xfId="0" applyFont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10" fillId="0" borderId="0" xfId="0" applyFont="1" applyAlignment="1">
      <alignment vertical="top"/>
    </xf>
    <xf numFmtId="0" fontId="10" fillId="0" borderId="8" xfId="0" applyFont="1" applyBorder="1" applyAlignment="1">
      <alignment vertical="center" shrinkToFit="1"/>
    </xf>
    <xf numFmtId="9" fontId="10" fillId="0" borderId="8" xfId="0" applyNumberFormat="1" applyFont="1" applyBorder="1" applyAlignment="1">
      <alignment horizontal="center" vertical="center" shrinkToFit="1"/>
    </xf>
    <xf numFmtId="0" fontId="10" fillId="0" borderId="11" xfId="0" applyFont="1" applyBorder="1" applyAlignment="1">
      <alignment vertical="center" shrinkToFit="1"/>
    </xf>
    <xf numFmtId="0" fontId="10" fillId="0" borderId="6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vertical="center" shrinkToFit="1"/>
    </xf>
    <xf numFmtId="179" fontId="10" fillId="0" borderId="0" xfId="0" applyNumberFormat="1" applyFont="1" applyAlignment="1">
      <alignment horizontal="center" vertical="center"/>
    </xf>
    <xf numFmtId="180" fontId="10" fillId="0" borderId="0" xfId="0" applyNumberFormat="1" applyFont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 shrinkToFit="1"/>
    </xf>
    <xf numFmtId="179" fontId="10" fillId="0" borderId="0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97" fontId="10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center" vertical="center" shrinkToFit="1"/>
    </xf>
    <xf numFmtId="0" fontId="10" fillId="0" borderId="1" xfId="0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182" fontId="10" fillId="0" borderId="5" xfId="0" applyNumberFormat="1" applyFont="1" applyBorder="1" applyAlignment="1">
      <alignment horizontal="left" vertical="center"/>
    </xf>
    <xf numFmtId="182" fontId="10" fillId="0" borderId="0" xfId="0" applyNumberFormat="1" applyFont="1" applyAlignment="1">
      <alignment vertical="center"/>
    </xf>
    <xf numFmtId="182" fontId="10" fillId="0" borderId="7" xfId="0" applyNumberFormat="1" applyFont="1" applyBorder="1" applyAlignment="1">
      <alignment vertical="center"/>
    </xf>
    <xf numFmtId="182" fontId="10" fillId="0" borderId="0" xfId="0" applyNumberFormat="1" applyFont="1" applyAlignment="1">
      <alignment/>
    </xf>
    <xf numFmtId="0" fontId="10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179" fontId="13" fillId="0" borderId="0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3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vertical="center" shrinkToFit="1"/>
    </xf>
    <xf numFmtId="0" fontId="10" fillId="0" borderId="0" xfId="0" applyFont="1" applyBorder="1" applyAlignment="1" quotePrefix="1">
      <alignment horizontal="left"/>
    </xf>
    <xf numFmtId="194" fontId="10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197" fontId="13" fillId="0" borderId="7" xfId="0" applyNumberFormat="1" applyFont="1" applyBorder="1" applyAlignment="1">
      <alignment horizontal="center" vertical="center" shrinkToFit="1"/>
    </xf>
    <xf numFmtId="49" fontId="10" fillId="0" borderId="5" xfId="0" applyNumberFormat="1" applyFont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/>
    </xf>
    <xf numFmtId="0" fontId="10" fillId="2" borderId="6" xfId="0" applyFont="1" applyFill="1" applyBorder="1" applyAlignment="1" quotePrefix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/>
    </xf>
    <xf numFmtId="0" fontId="2" fillId="2" borderId="4" xfId="0" applyFont="1" applyFill="1" applyBorder="1" applyAlignment="1" quotePrefix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wrapText="1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 quotePrefix="1">
      <alignment horizontal="center" vertical="center" wrapText="1" shrinkToFit="1"/>
    </xf>
    <xf numFmtId="0" fontId="10" fillId="2" borderId="11" xfId="0" applyFont="1" applyFill="1" applyBorder="1" applyAlignment="1" quotePrefix="1">
      <alignment horizontal="center" vertical="center" shrinkToFit="1"/>
    </xf>
    <xf numFmtId="177" fontId="13" fillId="2" borderId="7" xfId="0" applyNumberFormat="1" applyFont="1" applyFill="1" applyBorder="1" applyAlignment="1">
      <alignment horizontal="center" vertical="center" shrinkToFit="1"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0" borderId="8" xfId="0" applyNumberFormat="1" applyFont="1" applyBorder="1" applyAlignment="1">
      <alignment horizontal="center" vertical="center" shrinkToFit="1"/>
    </xf>
    <xf numFmtId="197" fontId="19" fillId="0" borderId="7" xfId="0" applyNumberFormat="1" applyFont="1" applyBorder="1" applyAlignment="1">
      <alignment horizontal="center" vertical="center" shrinkToFit="1"/>
    </xf>
    <xf numFmtId="179" fontId="17" fillId="0" borderId="7" xfId="0" applyNumberFormat="1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3" xfId="0" applyFont="1" applyBorder="1" applyAlignment="1">
      <alignment vertical="center" shrinkToFit="1"/>
    </xf>
    <xf numFmtId="0" fontId="0" fillId="0" borderId="0" xfId="0" applyAlignment="1">
      <alignment horizontal="center"/>
    </xf>
    <xf numFmtId="0" fontId="18" fillId="0" borderId="1" xfId="0" applyFont="1" applyBorder="1" applyAlignment="1">
      <alignment horizontal="center" vertical="center"/>
    </xf>
    <xf numFmtId="197" fontId="10" fillId="0" borderId="7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197" fontId="13" fillId="0" borderId="6" xfId="0" applyNumberFormat="1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left" vertical="center" wrapText="1" indent="2" shrinkToFit="1"/>
    </xf>
    <xf numFmtId="0" fontId="18" fillId="0" borderId="0" xfId="0" applyFont="1" applyAlignment="1">
      <alignment horizontal="center" vertical="center" wrapText="1"/>
    </xf>
    <xf numFmtId="0" fontId="10" fillId="0" borderId="0" xfId="0" applyNumberFormat="1" applyFont="1" applyAlignment="1">
      <alignment horizontal="left" vertical="center" wrapText="1" indent="2"/>
    </xf>
    <xf numFmtId="0" fontId="10" fillId="0" borderId="0" xfId="0" applyFont="1" applyBorder="1" applyAlignment="1">
      <alignment horizontal="left" vertical="center" indent="1"/>
    </xf>
    <xf numFmtId="0" fontId="18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indent="1"/>
    </xf>
    <xf numFmtId="0" fontId="18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 vertical="center" wrapText="1" indent="1"/>
    </xf>
    <xf numFmtId="0" fontId="18" fillId="0" borderId="0" xfId="0" applyFont="1" applyBorder="1" applyAlignment="1">
      <alignment horizontal="left" vertical="center" wrapText="1" indent="1"/>
    </xf>
    <xf numFmtId="0" fontId="18" fillId="0" borderId="6" xfId="0" applyFont="1" applyBorder="1" applyAlignment="1">
      <alignment horizontal="left" vertical="center" wrapText="1" indent="1"/>
    </xf>
    <xf numFmtId="0" fontId="10" fillId="0" borderId="5" xfId="0" applyFont="1" applyFill="1" applyBorder="1" applyAlignment="1">
      <alignment horizontal="left" vertical="center" indent="1" shrinkToFit="1"/>
    </xf>
    <xf numFmtId="188" fontId="10" fillId="0" borderId="7" xfId="18" applyNumberFormat="1" applyFont="1" applyFill="1" applyBorder="1" applyAlignment="1">
      <alignment horizontal="right" vertical="center" indent="1"/>
    </xf>
    <xf numFmtId="211" fontId="10" fillId="0" borderId="0" xfId="18" applyNumberFormat="1" applyFont="1" applyFill="1" applyBorder="1" applyAlignment="1">
      <alignment horizontal="right" vertical="center" indent="1"/>
    </xf>
    <xf numFmtId="0" fontId="10" fillId="0" borderId="0" xfId="18" applyNumberFormat="1" applyFont="1" applyFill="1" applyBorder="1" applyAlignment="1">
      <alignment horizontal="right" vertical="center" indent="1"/>
    </xf>
    <xf numFmtId="191" fontId="10" fillId="0" borderId="0" xfId="0" applyNumberFormat="1" applyFont="1" applyFill="1" applyBorder="1" applyAlignment="1">
      <alignment horizontal="right" vertical="center" indent="1"/>
    </xf>
    <xf numFmtId="209" fontId="10" fillId="0" borderId="0" xfId="18" applyNumberFormat="1" applyFont="1" applyFill="1" applyBorder="1" applyAlignment="1">
      <alignment horizontal="right" vertical="center" indent="1"/>
    </xf>
    <xf numFmtId="49" fontId="10" fillId="0" borderId="0" xfId="0" applyNumberFormat="1" applyFont="1" applyFill="1" applyBorder="1" applyAlignment="1">
      <alignment horizontal="right" vertical="center" indent="1"/>
    </xf>
    <xf numFmtId="180" fontId="10" fillId="0" borderId="0" xfId="18" applyNumberFormat="1" applyFont="1" applyFill="1" applyBorder="1" applyAlignment="1">
      <alignment horizontal="right" vertical="center" indent="1"/>
    </xf>
    <xf numFmtId="191" fontId="10" fillId="0" borderId="5" xfId="0" applyNumberFormat="1" applyFont="1" applyFill="1" applyBorder="1" applyAlignment="1">
      <alignment horizontal="center" vertical="center"/>
    </xf>
    <xf numFmtId="191" fontId="10" fillId="0" borderId="0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 indent="1" shrinkToFit="1"/>
    </xf>
    <xf numFmtId="0" fontId="18" fillId="0" borderId="0" xfId="0" applyFont="1" applyFill="1" applyAlignment="1">
      <alignment vertical="center"/>
    </xf>
    <xf numFmtId="209" fontId="10" fillId="0" borderId="0" xfId="0" applyNumberFormat="1" applyFont="1" applyFill="1" applyBorder="1" applyAlignment="1">
      <alignment horizontal="right" vertical="center" indent="1"/>
    </xf>
    <xf numFmtId="0" fontId="22" fillId="0" borderId="0" xfId="0" applyFont="1" applyFill="1" applyAlignment="1">
      <alignment vertical="center"/>
    </xf>
    <xf numFmtId="0" fontId="19" fillId="0" borderId="5" xfId="0" applyFont="1" applyFill="1" applyBorder="1" applyAlignment="1">
      <alignment horizontal="center" vertical="center"/>
    </xf>
    <xf numFmtId="188" fontId="19" fillId="0" borderId="7" xfId="18" applyNumberFormat="1" applyFont="1" applyFill="1" applyBorder="1" applyAlignment="1">
      <alignment horizontal="right" vertical="center" indent="1"/>
    </xf>
    <xf numFmtId="211" fontId="19" fillId="0" borderId="0" xfId="15" applyNumberFormat="1" applyFont="1" applyFill="1" applyBorder="1" applyAlignment="1">
      <alignment horizontal="right" vertical="center" indent="1" shrinkToFit="1"/>
    </xf>
    <xf numFmtId="0" fontId="19" fillId="0" borderId="0" xfId="18" applyNumberFormat="1" applyFont="1" applyFill="1" applyBorder="1" applyAlignment="1">
      <alignment horizontal="right" vertical="center" indent="1"/>
    </xf>
    <xf numFmtId="180" fontId="19" fillId="0" borderId="0" xfId="18" applyNumberFormat="1" applyFont="1" applyFill="1" applyBorder="1" applyAlignment="1">
      <alignment horizontal="right" vertical="center" indent="1"/>
    </xf>
    <xf numFmtId="180" fontId="19" fillId="0" borderId="0" xfId="17" applyNumberFormat="1" applyFont="1" applyFill="1" applyBorder="1" applyAlignment="1">
      <alignment horizontal="right" vertical="center" indent="1"/>
    </xf>
    <xf numFmtId="191" fontId="19" fillId="0" borderId="5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192" fontId="19" fillId="0" borderId="0" xfId="15" applyNumberFormat="1" applyFont="1" applyFill="1" applyBorder="1" applyAlignment="1">
      <alignment horizontal="right" vertical="center" indent="1" shrinkToFit="1"/>
    </xf>
    <xf numFmtId="49" fontId="19" fillId="0" borderId="0" xfId="0" applyNumberFormat="1" applyFont="1" applyFill="1" applyBorder="1" applyAlignment="1">
      <alignment horizontal="right" vertical="center" indent="1"/>
    </xf>
    <xf numFmtId="180" fontId="19" fillId="0" borderId="0" xfId="15" applyNumberFormat="1" applyFont="1" applyFill="1" applyBorder="1" applyAlignment="1">
      <alignment horizontal="right" vertical="center" indent="1" shrinkToFit="1"/>
    </xf>
    <xf numFmtId="0" fontId="13" fillId="0" borderId="5" xfId="0" applyFont="1" applyFill="1" applyBorder="1" applyAlignment="1">
      <alignment horizontal="center" vertical="center"/>
    </xf>
    <xf numFmtId="188" fontId="13" fillId="0" borderId="7" xfId="18" applyNumberFormat="1" applyFont="1" applyFill="1" applyBorder="1" applyAlignment="1">
      <alignment horizontal="right" vertical="center" indent="1"/>
    </xf>
    <xf numFmtId="0" fontId="13" fillId="0" borderId="0" xfId="18" applyNumberFormat="1" applyFont="1" applyFill="1" applyBorder="1" applyAlignment="1">
      <alignment horizontal="right" vertical="center" indent="1"/>
    </xf>
    <xf numFmtId="192" fontId="13" fillId="0" borderId="0" xfId="15" applyNumberFormat="1" applyFont="1" applyFill="1" applyBorder="1" applyAlignment="1">
      <alignment horizontal="right" vertical="center" indent="1" shrinkToFit="1"/>
    </xf>
    <xf numFmtId="49" fontId="13" fillId="0" borderId="0" xfId="0" applyNumberFormat="1" applyFont="1" applyFill="1" applyBorder="1" applyAlignment="1">
      <alignment horizontal="right" vertical="center" indent="1"/>
    </xf>
    <xf numFmtId="180" fontId="13" fillId="0" borderId="0" xfId="15" applyNumberFormat="1" applyFont="1" applyFill="1" applyBorder="1" applyAlignment="1">
      <alignment horizontal="right" vertical="center" indent="1" shrinkToFit="1"/>
    </xf>
    <xf numFmtId="0" fontId="24" fillId="0" borderId="0" xfId="0" applyFont="1" applyFill="1" applyAlignment="1">
      <alignment vertical="center"/>
    </xf>
    <xf numFmtId="0" fontId="18" fillId="0" borderId="5" xfId="0" applyFont="1" applyBorder="1" applyAlignment="1">
      <alignment horizontal="distributed" vertical="center" indent="1" shrinkToFit="1"/>
    </xf>
    <xf numFmtId="211" fontId="10" fillId="0" borderId="0" xfId="15" applyNumberFormat="1" applyFont="1" applyBorder="1" applyAlignment="1">
      <alignment horizontal="right" vertical="center" indent="1" shrinkToFit="1"/>
    </xf>
    <xf numFmtId="0" fontId="10" fillId="0" borderId="0" xfId="18" applyNumberFormat="1" applyFont="1" applyBorder="1" applyAlignment="1">
      <alignment horizontal="right" vertical="center" indent="1"/>
    </xf>
    <xf numFmtId="180" fontId="19" fillId="0" borderId="0" xfId="18" applyNumberFormat="1" applyFont="1" applyBorder="1" applyAlignment="1">
      <alignment horizontal="right" vertical="center" indent="1"/>
    </xf>
    <xf numFmtId="180" fontId="10" fillId="0" borderId="0" xfId="18" applyNumberFormat="1" applyFont="1" applyBorder="1" applyAlignment="1">
      <alignment horizontal="right" vertical="center" indent="1"/>
    </xf>
    <xf numFmtId="0" fontId="10" fillId="0" borderId="7" xfId="0" applyFont="1" applyBorder="1" applyAlignment="1">
      <alignment horizontal="left" vertical="center" indent="1" shrinkToFit="1"/>
    </xf>
    <xf numFmtId="0" fontId="18" fillId="0" borderId="11" xfId="0" applyFont="1" applyBorder="1" applyAlignment="1">
      <alignment horizontal="distributed" vertical="center" indent="1" shrinkToFit="1"/>
    </xf>
    <xf numFmtId="211" fontId="10" fillId="0" borderId="6" xfId="15" applyNumberFormat="1" applyFont="1" applyBorder="1" applyAlignment="1">
      <alignment horizontal="right" vertical="center" indent="1" shrinkToFit="1"/>
    </xf>
    <xf numFmtId="0" fontId="10" fillId="0" borderId="6" xfId="18" applyNumberFormat="1" applyFont="1" applyFill="1" applyBorder="1" applyAlignment="1">
      <alignment horizontal="right" vertical="center" indent="1"/>
    </xf>
    <xf numFmtId="191" fontId="10" fillId="0" borderId="6" xfId="0" applyNumberFormat="1" applyFont="1" applyFill="1" applyBorder="1" applyAlignment="1">
      <alignment horizontal="right" vertical="center" indent="1"/>
    </xf>
    <xf numFmtId="180" fontId="19" fillId="0" borderId="6" xfId="18" applyNumberFormat="1" applyFont="1" applyBorder="1" applyAlignment="1">
      <alignment horizontal="right" vertical="center" indent="1"/>
    </xf>
    <xf numFmtId="49" fontId="10" fillId="0" borderId="6" xfId="0" applyNumberFormat="1" applyFont="1" applyFill="1" applyBorder="1" applyAlignment="1">
      <alignment horizontal="right" vertical="center" indent="1"/>
    </xf>
    <xf numFmtId="191" fontId="10" fillId="0" borderId="11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indent="1" shrinkToFit="1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8" fillId="2" borderId="0" xfId="0" applyFont="1" applyFill="1" applyBorder="1" applyAlignment="1">
      <alignment/>
    </xf>
    <xf numFmtId="0" fontId="18" fillId="2" borderId="0" xfId="0" applyFont="1" applyFill="1" applyAlignment="1">
      <alignment/>
    </xf>
    <xf numFmtId="0" fontId="2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82" fontId="10" fillId="0" borderId="7" xfId="18" applyNumberFormat="1" applyFont="1" applyBorder="1" applyAlignment="1">
      <alignment horizontal="right" vertical="center"/>
    </xf>
    <xf numFmtId="182" fontId="10" fillId="0" borderId="0" xfId="18" applyNumberFormat="1" applyFont="1" applyBorder="1" applyAlignment="1">
      <alignment horizontal="right" vertical="center"/>
    </xf>
    <xf numFmtId="182" fontId="10" fillId="0" borderId="5" xfId="18" applyNumberFormat="1" applyFont="1" applyBorder="1" applyAlignment="1">
      <alignment horizontal="right" vertical="center"/>
    </xf>
    <xf numFmtId="0" fontId="18" fillId="0" borderId="7" xfId="0" applyFont="1" applyFill="1" applyBorder="1" applyAlignment="1">
      <alignment horizontal="left" vertical="center" indent="1" shrinkToFit="1"/>
    </xf>
    <xf numFmtId="182" fontId="10" fillId="0" borderId="5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92" fontId="10" fillId="0" borderId="7" xfId="18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82" fontId="19" fillId="0" borderId="0" xfId="18" applyNumberFormat="1" applyFont="1" applyBorder="1" applyAlignment="1">
      <alignment horizontal="right" vertical="center"/>
    </xf>
    <xf numFmtId="192" fontId="19" fillId="0" borderId="7" xfId="18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82" fontId="13" fillId="0" borderId="0" xfId="18" applyNumberFormat="1" applyFont="1" applyBorder="1" applyAlignment="1">
      <alignment horizontal="right" vertical="center"/>
    </xf>
    <xf numFmtId="192" fontId="13" fillId="0" borderId="7" xfId="18" applyNumberFormat="1" applyFont="1" applyBorder="1" applyAlignment="1">
      <alignment horizontal="center" vertical="center"/>
    </xf>
    <xf numFmtId="41" fontId="10" fillId="0" borderId="7" xfId="17" applyFont="1" applyBorder="1" applyAlignment="1">
      <alignment horizontal="left" vertical="center" indent="1" shrinkToFit="1"/>
    </xf>
    <xf numFmtId="0" fontId="18" fillId="0" borderId="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41" fontId="27" fillId="0" borderId="0" xfId="17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41" fontId="18" fillId="0" borderId="0" xfId="17" applyFont="1" applyBorder="1" applyAlignment="1">
      <alignment horizontal="center" vertical="center"/>
    </xf>
    <xf numFmtId="41" fontId="18" fillId="0" borderId="5" xfId="17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41" fontId="18" fillId="0" borderId="8" xfId="17" applyFont="1" applyBorder="1" applyAlignment="1">
      <alignment horizontal="center" vertical="center"/>
    </xf>
    <xf numFmtId="41" fontId="18" fillId="0" borderId="7" xfId="17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shrinkToFit="1"/>
    </xf>
    <xf numFmtId="0" fontId="18" fillId="2" borderId="8" xfId="0" applyFont="1" applyFill="1" applyBorder="1" applyAlignment="1" quotePrefix="1">
      <alignment horizontal="center" vertical="center" shrinkToFit="1"/>
    </xf>
    <xf numFmtId="41" fontId="18" fillId="0" borderId="6" xfId="17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9" xfId="0" applyFont="1" applyBorder="1" applyAlignment="1" quotePrefix="1">
      <alignment horizontal="center" vertical="center" shrinkToFit="1"/>
    </xf>
    <xf numFmtId="41" fontId="18" fillId="0" borderId="9" xfId="17" applyFont="1" applyBorder="1" applyAlignment="1">
      <alignment horizontal="center" vertical="center"/>
    </xf>
    <xf numFmtId="0" fontId="18" fillId="0" borderId="0" xfId="0" applyFont="1" applyBorder="1" applyAlignment="1" quotePrefix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190" fontId="18" fillId="0" borderId="0" xfId="0" applyNumberFormat="1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 quotePrefix="1">
      <alignment horizontal="center" vertical="center"/>
    </xf>
    <xf numFmtId="0" fontId="18" fillId="0" borderId="7" xfId="0" applyFont="1" applyBorder="1" applyAlignment="1" quotePrefix="1">
      <alignment horizontal="center" vertical="center"/>
    </xf>
    <xf numFmtId="0" fontId="23" fillId="0" borderId="5" xfId="0" applyFont="1" applyBorder="1" applyAlignment="1" quotePrefix="1">
      <alignment horizontal="center" vertical="center"/>
    </xf>
    <xf numFmtId="0" fontId="23" fillId="0" borderId="0" xfId="0" applyFont="1" applyBorder="1" applyAlignment="1" quotePrefix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190" fontId="23" fillId="0" borderId="0" xfId="17" applyNumberFormat="1" applyFont="1" applyBorder="1" applyAlignment="1">
      <alignment horizontal="center" vertical="center"/>
    </xf>
    <xf numFmtId="3" fontId="23" fillId="0" borderId="5" xfId="0" applyNumberFormat="1" applyFont="1" applyBorder="1" applyAlignment="1">
      <alignment horizontal="center" vertical="center"/>
    </xf>
    <xf numFmtId="0" fontId="23" fillId="0" borderId="7" xfId="0" applyFont="1" applyBorder="1" applyAlignment="1" quotePrefix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7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1" fontId="18" fillId="0" borderId="7" xfId="17" applyFont="1" applyBorder="1" applyAlignment="1">
      <alignment horizontal="center" vertical="center" shrinkToFit="1"/>
    </xf>
    <xf numFmtId="190" fontId="18" fillId="0" borderId="0" xfId="17" applyNumberFormat="1" applyFont="1" applyBorder="1" applyAlignment="1">
      <alignment horizontal="center" vertical="center"/>
    </xf>
    <xf numFmtId="41" fontId="18" fillId="0" borderId="11" xfId="17" applyFont="1" applyBorder="1" applyAlignment="1">
      <alignment horizontal="center" vertical="center"/>
    </xf>
    <xf numFmtId="190" fontId="18" fillId="0" borderId="6" xfId="17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/>
    </xf>
    <xf numFmtId="41" fontId="18" fillId="0" borderId="10" xfId="17" applyFont="1" applyBorder="1" applyAlignment="1">
      <alignment horizontal="center" vertical="center" shrinkToFi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3" fontId="18" fillId="0" borderId="0" xfId="17" applyNumberFormat="1" applyFont="1" applyAlignment="1">
      <alignment horizontal="center"/>
    </xf>
    <xf numFmtId="41" fontId="18" fillId="0" borderId="0" xfId="17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/>
    </xf>
    <xf numFmtId="2" fontId="18" fillId="0" borderId="0" xfId="0" applyNumberFormat="1" applyFont="1" applyAlignment="1">
      <alignment horizont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2" borderId="4" xfId="0" applyFont="1" applyFill="1" applyBorder="1" applyAlignment="1" quotePrefix="1">
      <alignment horizontal="center" vertical="center" shrinkToFit="1"/>
    </xf>
    <xf numFmtId="0" fontId="18" fillId="0" borderId="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 indent="1"/>
    </xf>
    <xf numFmtId="0" fontId="18" fillId="0" borderId="6" xfId="0" applyFont="1" applyBorder="1" applyAlignment="1">
      <alignment horizontal="left" vertical="center" indent="1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8" fillId="0" borderId="2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wrapText="1" shrinkToFit="1"/>
    </xf>
    <xf numFmtId="0" fontId="24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right" vertical="center" indent="3"/>
    </xf>
    <xf numFmtId="0" fontId="13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 indent="3" shrinkToFit="1"/>
    </xf>
    <xf numFmtId="3" fontId="10" fillId="0" borderId="0" xfId="0" applyNumberFormat="1" applyFont="1" applyBorder="1" applyAlignment="1">
      <alignment horizontal="right" vertical="center" indent="3" shrinkToFit="1"/>
    </xf>
    <xf numFmtId="3" fontId="10" fillId="0" borderId="6" xfId="0" applyNumberFormat="1" applyFont="1" applyBorder="1" applyAlignment="1">
      <alignment horizontal="right" vertical="center" indent="3" shrinkToFit="1"/>
    </xf>
    <xf numFmtId="0" fontId="0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211" fontId="13" fillId="0" borderId="0" xfId="15" applyNumberFormat="1" applyFont="1" applyBorder="1" applyAlignment="1">
      <alignment horizontal="right" vertical="center" indent="1" shrinkToFit="1"/>
    </xf>
    <xf numFmtId="215" fontId="10" fillId="0" borderId="0" xfId="0" applyNumberFormat="1" applyFont="1" applyAlignment="1">
      <alignment/>
    </xf>
    <xf numFmtId="215" fontId="10" fillId="0" borderId="0" xfId="0" applyNumberFormat="1" applyFont="1" applyFill="1" applyAlignment="1">
      <alignment/>
    </xf>
    <xf numFmtId="215" fontId="10" fillId="0" borderId="0" xfId="0" applyNumberFormat="1" applyFont="1" applyAlignment="1">
      <alignment vertical="center"/>
    </xf>
    <xf numFmtId="215" fontId="0" fillId="0" borderId="0" xfId="0" applyNumberFormat="1" applyAlignment="1">
      <alignment/>
    </xf>
    <xf numFmtId="215" fontId="10" fillId="0" borderId="6" xfId="18" applyNumberFormat="1" applyFont="1" applyBorder="1" applyAlignment="1">
      <alignment horizontal="right" vertical="center"/>
    </xf>
    <xf numFmtId="182" fontId="10" fillId="0" borderId="0" xfId="0" applyNumberFormat="1" applyFont="1" applyBorder="1" applyAlignment="1">
      <alignment vertical="center"/>
    </xf>
    <xf numFmtId="182" fontId="10" fillId="0" borderId="7" xfId="17" applyNumberFormat="1" applyFont="1" applyBorder="1" applyAlignment="1">
      <alignment horizontal="right"/>
    </xf>
    <xf numFmtId="182" fontId="10" fillId="0" borderId="0" xfId="17" applyNumberFormat="1" applyFont="1" applyBorder="1" applyAlignment="1">
      <alignment horizontal="right"/>
    </xf>
    <xf numFmtId="182" fontId="10" fillId="0" borderId="0" xfId="17" applyNumberFormat="1" applyFont="1" applyAlignment="1">
      <alignment horizontal="right"/>
    </xf>
    <xf numFmtId="182" fontId="10" fillId="0" borderId="0" xfId="17" applyNumberFormat="1" applyFont="1" applyBorder="1" applyAlignment="1">
      <alignment horizontal="right" vertical="center"/>
    </xf>
    <xf numFmtId="41" fontId="10" fillId="0" borderId="7" xfId="17" applyFont="1" applyBorder="1" applyAlignment="1">
      <alignment horizontal="left" vertical="center" indent="1"/>
    </xf>
    <xf numFmtId="182" fontId="10" fillId="0" borderId="0" xfId="17" applyNumberFormat="1" applyFont="1" applyBorder="1" applyAlignment="1" quotePrefix="1">
      <alignment horizontal="right"/>
    </xf>
    <xf numFmtId="182" fontId="10" fillId="0" borderId="0" xfId="17" applyNumberFormat="1" applyFont="1" applyAlignment="1" quotePrefix="1">
      <alignment horizontal="right"/>
    </xf>
    <xf numFmtId="0" fontId="10" fillId="0" borderId="7" xfId="0" applyFont="1" applyBorder="1" applyAlignment="1">
      <alignment horizontal="left" vertical="center" indent="1"/>
    </xf>
    <xf numFmtId="182" fontId="10" fillId="0" borderId="0" xfId="0" applyNumberFormat="1" applyFont="1" applyAlignment="1">
      <alignment horizontal="right" vertical="center"/>
    </xf>
    <xf numFmtId="182" fontId="10" fillId="0" borderId="6" xfId="18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indent="1"/>
    </xf>
    <xf numFmtId="182" fontId="13" fillId="2" borderId="0" xfId="0" applyNumberFormat="1" applyFont="1" applyFill="1" applyAlignment="1" applyProtection="1">
      <alignment horizontal="right" vertical="center"/>
      <protection locked="0"/>
    </xf>
    <xf numFmtId="182" fontId="13" fillId="2" borderId="0" xfId="17" applyNumberFormat="1" applyFont="1" applyFill="1" applyAlignment="1" applyProtection="1">
      <alignment horizontal="right" vertical="center"/>
      <protection locked="0"/>
    </xf>
    <xf numFmtId="0" fontId="10" fillId="0" borderId="8" xfId="0" applyFont="1" applyBorder="1" applyAlignment="1">
      <alignment horizontal="center" vertical="center" wrapText="1"/>
    </xf>
    <xf numFmtId="192" fontId="10" fillId="0" borderId="0" xfId="18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182" fontId="10" fillId="0" borderId="11" xfId="18" applyNumberFormat="1" applyFont="1" applyBorder="1" applyAlignment="1">
      <alignment horizontal="right" vertical="center"/>
    </xf>
    <xf numFmtId="215" fontId="10" fillId="0" borderId="11" xfId="0" applyNumberFormat="1" applyFont="1" applyBorder="1" applyAlignment="1">
      <alignment vertical="center"/>
    </xf>
    <xf numFmtId="182" fontId="19" fillId="0" borderId="10" xfId="18" applyNumberFormat="1" applyFont="1" applyBorder="1" applyAlignment="1">
      <alignment horizontal="right" vertical="center"/>
    </xf>
    <xf numFmtId="179" fontId="13" fillId="0" borderId="0" xfId="0" applyNumberFormat="1" applyFont="1" applyAlignment="1">
      <alignment horizontal="center" vertical="center"/>
    </xf>
    <xf numFmtId="179" fontId="13" fillId="0" borderId="0" xfId="0" applyNumberFormat="1" applyFont="1" applyBorder="1" applyAlignment="1">
      <alignment horizontal="center" vertical="center"/>
    </xf>
    <xf numFmtId="179" fontId="13" fillId="0" borderId="6" xfId="0" applyNumberFormat="1" applyFont="1" applyBorder="1" applyAlignment="1">
      <alignment horizontal="center" vertical="center"/>
    </xf>
    <xf numFmtId="179" fontId="13" fillId="0" borderId="11" xfId="0" applyNumberFormat="1" applyFont="1" applyBorder="1" applyAlignment="1">
      <alignment horizontal="center" vertical="center"/>
    </xf>
    <xf numFmtId="188" fontId="10" fillId="0" borderId="7" xfId="18" applyNumberFormat="1" applyFont="1" applyBorder="1" applyAlignment="1">
      <alignment horizontal="right" vertical="center" indent="1"/>
    </xf>
    <xf numFmtId="188" fontId="10" fillId="0" borderId="7" xfId="0" applyNumberFormat="1" applyFont="1" applyBorder="1" applyAlignment="1">
      <alignment horizontal="right" vertical="center" indent="1"/>
    </xf>
    <xf numFmtId="188" fontId="10" fillId="0" borderId="10" xfId="18" applyNumberFormat="1" applyFont="1" applyBorder="1" applyAlignment="1">
      <alignment horizontal="right" vertical="center" indent="1"/>
    </xf>
    <xf numFmtId="41" fontId="18" fillId="0" borderId="10" xfId="17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82" fontId="19" fillId="2" borderId="0" xfId="0" applyNumberFormat="1" applyFont="1" applyFill="1" applyAlignment="1" applyProtection="1">
      <alignment horizontal="right" vertical="center"/>
      <protection locked="0"/>
    </xf>
    <xf numFmtId="182" fontId="19" fillId="2" borderId="0" xfId="17" applyNumberFormat="1" applyFont="1" applyFill="1" applyAlignment="1" applyProtection="1">
      <alignment horizontal="right" vertical="center"/>
      <protection locked="0"/>
    </xf>
    <xf numFmtId="182" fontId="19" fillId="2" borderId="0" xfId="17" applyNumberFormat="1" applyFont="1" applyFill="1" applyAlignment="1" applyProtection="1">
      <alignment vertical="center"/>
      <protection locked="0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5" xfId="0" applyFont="1" applyBorder="1" applyAlignment="1">
      <alignment horizontal="center" vertical="center" shrinkToFit="1"/>
    </xf>
    <xf numFmtId="193" fontId="36" fillId="0" borderId="0" xfId="0" applyNumberFormat="1" applyFont="1" applyBorder="1" applyAlignment="1">
      <alignment horizontal="center" vertical="center" shrinkToFit="1"/>
    </xf>
    <xf numFmtId="193" fontId="36" fillId="0" borderId="5" xfId="0" applyNumberFormat="1" applyFont="1" applyBorder="1" applyAlignment="1">
      <alignment horizontal="center" vertical="center" shrinkToFit="1"/>
    </xf>
    <xf numFmtId="193" fontId="36" fillId="0" borderId="7" xfId="0" applyNumberFormat="1" applyFont="1" applyBorder="1" applyAlignment="1">
      <alignment horizontal="center" vertical="center" shrinkToFit="1"/>
    </xf>
    <xf numFmtId="0" fontId="36" fillId="0" borderId="7" xfId="0" applyFont="1" applyBorder="1" applyAlignment="1">
      <alignment horizontal="center" vertical="center" shrinkToFit="1"/>
    </xf>
    <xf numFmtId="0" fontId="36" fillId="0" borderId="0" xfId="0" applyFont="1" applyAlignment="1">
      <alignment/>
    </xf>
    <xf numFmtId="0" fontId="19" fillId="0" borderId="7" xfId="0" applyFont="1" applyBorder="1" applyAlignment="1">
      <alignment horizontal="center" vertical="center" shrinkToFit="1"/>
    </xf>
    <xf numFmtId="0" fontId="19" fillId="0" borderId="0" xfId="0" applyFont="1" applyAlignment="1">
      <alignment/>
    </xf>
    <xf numFmtId="0" fontId="17" fillId="0" borderId="5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0" xfId="0" applyFont="1" applyAlignment="1">
      <alignment/>
    </xf>
    <xf numFmtId="0" fontId="19" fillId="0" borderId="0" xfId="0" applyNumberFormat="1" applyFont="1" applyAlignment="1">
      <alignment horizontal="center" vertical="center"/>
    </xf>
    <xf numFmtId="0" fontId="39" fillId="0" borderId="5" xfId="0" applyFont="1" applyBorder="1" applyAlignment="1">
      <alignment horizontal="left" vertical="center" shrinkToFit="1"/>
    </xf>
    <xf numFmtId="179" fontId="19" fillId="0" borderId="0" xfId="0" applyNumberFormat="1" applyFont="1" applyAlignment="1">
      <alignment horizontal="center" vertical="center"/>
    </xf>
    <xf numFmtId="179" fontId="19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 shrinkToFit="1"/>
    </xf>
    <xf numFmtId="0" fontId="19" fillId="0" borderId="0" xfId="0" applyNumberFormat="1" applyFont="1" applyBorder="1" applyAlignment="1">
      <alignment horizontal="center" vertical="center"/>
    </xf>
    <xf numFmtId="179" fontId="19" fillId="0" borderId="0" xfId="0" applyNumberFormat="1" applyFont="1" applyAlignment="1">
      <alignment horizontal="center" vertical="center"/>
    </xf>
    <xf numFmtId="179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horizontal="center" vertical="center" shrinkToFit="1"/>
    </xf>
    <xf numFmtId="184" fontId="10" fillId="0" borderId="5" xfId="0" applyNumberFormat="1" applyFont="1" applyBorder="1" applyAlignment="1">
      <alignment horizontal="center" vertical="center" shrinkToFit="1"/>
    </xf>
    <xf numFmtId="212" fontId="23" fillId="0" borderId="0" xfId="17" applyNumberFormat="1" applyFont="1" applyBorder="1" applyAlignment="1">
      <alignment horizontal="center" vertical="center"/>
    </xf>
    <xf numFmtId="182" fontId="0" fillId="0" borderId="0" xfId="0" applyNumberFormat="1" applyAlignment="1">
      <alignment/>
    </xf>
    <xf numFmtId="218" fontId="0" fillId="0" borderId="0" xfId="17" applyNumberFormat="1" applyAlignment="1">
      <alignment/>
    </xf>
    <xf numFmtId="212" fontId="24" fillId="0" borderId="0" xfId="17" applyNumberFormat="1" applyFont="1" applyBorder="1" applyAlignment="1">
      <alignment horizontal="center" vertical="center"/>
    </xf>
    <xf numFmtId="41" fontId="22" fillId="0" borderId="0" xfId="19" applyNumberFormat="1" applyFont="1" applyBorder="1" applyAlignment="1">
      <alignment horizontal="center" vertical="center"/>
    </xf>
    <xf numFmtId="41" fontId="18" fillId="0" borderId="0" xfId="0" applyNumberFormat="1" applyFont="1" applyBorder="1" applyAlignment="1">
      <alignment horizontal="center" vertical="center"/>
    </xf>
    <xf numFmtId="41" fontId="18" fillId="0" borderId="5" xfId="0" applyNumberFormat="1" applyFont="1" applyBorder="1" applyAlignment="1">
      <alignment horizontal="center" vertical="center"/>
    </xf>
    <xf numFmtId="41" fontId="18" fillId="0" borderId="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177" fontId="18" fillId="0" borderId="7" xfId="17" applyNumberFormat="1" applyFont="1" applyBorder="1" applyAlignment="1">
      <alignment horizontal="center" vertical="center"/>
    </xf>
    <xf numFmtId="177" fontId="18" fillId="0" borderId="10" xfId="17" applyNumberFormat="1" applyFont="1" applyBorder="1" applyAlignment="1">
      <alignment horizontal="center" vertical="center"/>
    </xf>
    <xf numFmtId="219" fontId="18" fillId="0" borderId="0" xfId="0" applyNumberFormat="1" applyFont="1" applyBorder="1" applyAlignment="1">
      <alignment horizontal="center" vertical="center"/>
    </xf>
    <xf numFmtId="219" fontId="18" fillId="0" borderId="6" xfId="0" applyNumberFormat="1" applyFont="1" applyBorder="1" applyAlignment="1">
      <alignment horizontal="center" vertical="center"/>
    </xf>
    <xf numFmtId="219" fontId="22" fillId="0" borderId="6" xfId="19" applyNumberFormat="1" applyFont="1" applyBorder="1" applyAlignment="1">
      <alignment horizontal="center" vertical="center"/>
    </xf>
    <xf numFmtId="193" fontId="10" fillId="2" borderId="0" xfId="0" applyNumberFormat="1" applyFont="1" applyFill="1" applyBorder="1" applyAlignment="1">
      <alignment horizontal="center" vertical="center" shrinkToFit="1"/>
    </xf>
    <xf numFmtId="193" fontId="10" fillId="2" borderId="13" xfId="0" applyNumberFormat="1" applyFont="1" applyFill="1" applyBorder="1" applyAlignment="1">
      <alignment horizontal="center" vertical="center" shrinkToFit="1"/>
    </xf>
    <xf numFmtId="192" fontId="10" fillId="2" borderId="0" xfId="0" applyNumberFormat="1" applyFont="1" applyFill="1" applyBorder="1" applyAlignment="1">
      <alignment horizontal="center" vertical="center" shrinkToFit="1"/>
    </xf>
    <xf numFmtId="193" fontId="10" fillId="2" borderId="14" xfId="0" applyNumberFormat="1" applyFont="1" applyFill="1" applyBorder="1" applyAlignment="1">
      <alignment horizontal="center" vertical="center" shrinkToFit="1"/>
    </xf>
    <xf numFmtId="193" fontId="10" fillId="2" borderId="6" xfId="0" applyNumberFormat="1" applyFont="1" applyFill="1" applyBorder="1" applyAlignment="1">
      <alignment horizontal="center" vertical="center" shrinkToFit="1"/>
    </xf>
    <xf numFmtId="193" fontId="10" fillId="2" borderId="15" xfId="0" applyNumberFormat="1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/>
    </xf>
    <xf numFmtId="193" fontId="17" fillId="2" borderId="0" xfId="0" applyNumberFormat="1" applyFont="1" applyFill="1" applyBorder="1" applyAlignment="1">
      <alignment horizontal="center" vertical="center" shrinkToFit="1"/>
    </xf>
    <xf numFmtId="193" fontId="17" fillId="2" borderId="0" xfId="0" applyNumberFormat="1" applyFont="1" applyFill="1" applyAlignment="1">
      <alignment horizontal="center" vertical="center" shrinkToFit="1"/>
    </xf>
    <xf numFmtId="193" fontId="17" fillId="2" borderId="13" xfId="0" applyNumberFormat="1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193" fontId="10" fillId="0" borderId="1" xfId="0" applyNumberFormat="1" applyFont="1" applyBorder="1" applyAlignment="1">
      <alignment horizontal="center" vertical="center"/>
    </xf>
    <xf numFmtId="193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0" fillId="2" borderId="16" xfId="0" applyFont="1" applyFill="1" applyBorder="1" applyAlignment="1">
      <alignment horizontal="center"/>
    </xf>
    <xf numFmtId="193" fontId="10" fillId="2" borderId="16" xfId="0" applyNumberFormat="1" applyFont="1" applyFill="1" applyBorder="1" applyAlignment="1">
      <alignment horizontal="center" vertical="center" shrinkToFit="1"/>
    </xf>
    <xf numFmtId="192" fontId="10" fillId="2" borderId="16" xfId="0" applyNumberFormat="1" applyFont="1" applyFill="1" applyBorder="1" applyAlignment="1">
      <alignment horizontal="center" vertical="center" shrinkToFit="1"/>
    </xf>
    <xf numFmtId="193" fontId="10" fillId="2" borderId="17" xfId="0" applyNumberFormat="1" applyFont="1" applyFill="1" applyBorder="1" applyAlignment="1">
      <alignment horizontal="center" vertical="center" shrinkToFit="1"/>
    </xf>
    <xf numFmtId="193" fontId="19" fillId="2" borderId="0" xfId="0" applyNumberFormat="1" applyFont="1" applyFill="1" applyBorder="1" applyAlignment="1">
      <alignment horizontal="center" vertical="center" shrinkToFit="1"/>
    </xf>
    <xf numFmtId="193" fontId="10" fillId="2" borderId="0" xfId="0" applyNumberFormat="1" applyFont="1" applyFill="1" applyBorder="1" applyAlignment="1">
      <alignment horizontal="center" vertical="center"/>
    </xf>
    <xf numFmtId="193" fontId="10" fillId="2" borderId="6" xfId="0" applyNumberFormat="1" applyFont="1" applyFill="1" applyBorder="1" applyAlignment="1">
      <alignment horizontal="center" vertical="center"/>
    </xf>
    <xf numFmtId="193" fontId="17" fillId="2" borderId="0" xfId="0" applyNumberFormat="1" applyFont="1" applyFill="1" applyBorder="1" applyAlignment="1">
      <alignment horizontal="center" vertical="center"/>
    </xf>
    <xf numFmtId="184" fontId="40" fillId="2" borderId="16" xfId="0" applyNumberFormat="1" applyFont="1" applyFill="1" applyBorder="1" applyAlignment="1">
      <alignment horizontal="center"/>
    </xf>
    <xf numFmtId="184" fontId="41" fillId="2" borderId="0" xfId="0" applyNumberFormat="1" applyFont="1" applyFill="1" applyBorder="1" applyAlignment="1">
      <alignment horizontal="center"/>
    </xf>
    <xf numFmtId="184" fontId="10" fillId="2" borderId="0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184" fontId="10" fillId="2" borderId="0" xfId="0" applyNumberFormat="1" applyFont="1" applyFill="1" applyBorder="1" applyAlignment="1">
      <alignment horizontal="center" vertical="center" shrinkToFit="1"/>
    </xf>
    <xf numFmtId="184" fontId="10" fillId="2" borderId="13" xfId="0" applyNumberFormat="1" applyFont="1" applyFill="1" applyBorder="1" applyAlignment="1">
      <alignment horizontal="center" vertical="center" shrinkToFit="1"/>
    </xf>
    <xf numFmtId="184" fontId="18" fillId="2" borderId="16" xfId="0" applyNumberFormat="1" applyFont="1" applyFill="1" applyBorder="1" applyAlignment="1">
      <alignment horizontal="center"/>
    </xf>
    <xf numFmtId="184" fontId="18" fillId="2" borderId="0" xfId="0" applyNumberFormat="1" applyFont="1" applyFill="1" applyBorder="1" applyAlignment="1">
      <alignment horizontal="center"/>
    </xf>
    <xf numFmtId="184" fontId="41" fillId="2" borderId="13" xfId="0" applyNumberFormat="1" applyFont="1" applyFill="1" applyBorder="1" applyAlignment="1">
      <alignment horizontal="center"/>
    </xf>
    <xf numFmtId="184" fontId="18" fillId="2" borderId="17" xfId="0" applyNumberFormat="1" applyFont="1" applyFill="1" applyBorder="1" applyAlignment="1">
      <alignment horizontal="center"/>
    </xf>
    <xf numFmtId="184" fontId="41" fillId="2" borderId="14" xfId="0" applyNumberFormat="1" applyFont="1" applyFill="1" applyBorder="1" applyAlignment="1">
      <alignment horizontal="center"/>
    </xf>
    <xf numFmtId="184" fontId="18" fillId="2" borderId="14" xfId="0" applyNumberFormat="1" applyFont="1" applyFill="1" applyBorder="1" applyAlignment="1">
      <alignment horizontal="center"/>
    </xf>
    <xf numFmtId="0" fontId="10" fillId="2" borderId="14" xfId="0" applyNumberFormat="1" applyFont="1" applyFill="1" applyBorder="1" applyAlignment="1">
      <alignment horizontal="center" vertical="center"/>
    </xf>
    <xf numFmtId="184" fontId="41" fillId="2" borderId="15" xfId="0" applyNumberFormat="1" applyFont="1" applyFill="1" applyBorder="1" applyAlignment="1">
      <alignment horizontal="center"/>
    </xf>
    <xf numFmtId="197" fontId="17" fillId="2" borderId="16" xfId="0" applyNumberFormat="1" applyFont="1" applyFill="1" applyBorder="1" applyAlignment="1">
      <alignment horizontal="center" vertical="center"/>
    </xf>
    <xf numFmtId="197" fontId="17" fillId="2" borderId="0" xfId="0" applyNumberFormat="1" applyFont="1" applyFill="1" applyBorder="1" applyAlignment="1">
      <alignment horizontal="center" vertical="center"/>
    </xf>
    <xf numFmtId="204" fontId="17" fillId="2" borderId="0" xfId="0" applyNumberFormat="1" applyFont="1" applyFill="1" applyBorder="1" applyAlignment="1">
      <alignment horizontal="center" vertical="center"/>
    </xf>
    <xf numFmtId="197" fontId="17" fillId="2" borderId="13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/>
    </xf>
    <xf numFmtId="0" fontId="42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80" fontId="10" fillId="2" borderId="0" xfId="0" applyNumberFormat="1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/>
    </xf>
    <xf numFmtId="184" fontId="42" fillId="2" borderId="0" xfId="0" applyNumberFormat="1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42" fillId="2" borderId="14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180" fontId="10" fillId="2" borderId="14" xfId="0" applyNumberFormat="1" applyFont="1" applyFill="1" applyBorder="1" applyAlignment="1">
      <alignment horizontal="center" vertical="center"/>
    </xf>
    <xf numFmtId="184" fontId="10" fillId="2" borderId="18" xfId="0" applyNumberFormat="1" applyFont="1" applyFill="1" applyBorder="1" applyAlignment="1">
      <alignment horizontal="center" vertical="center" shrinkToFit="1"/>
    </xf>
    <xf numFmtId="0" fontId="42" fillId="2" borderId="15" xfId="0" applyFont="1" applyFill="1" applyBorder="1" applyAlignment="1">
      <alignment horizontal="center" wrapText="1"/>
    </xf>
    <xf numFmtId="204" fontId="17" fillId="2" borderId="0" xfId="0" applyNumberFormat="1" applyFont="1" applyFill="1" applyAlignment="1">
      <alignment horizontal="center" vertical="center"/>
    </xf>
    <xf numFmtId="197" fontId="17" fillId="2" borderId="0" xfId="0" applyNumberFormat="1" applyFont="1" applyFill="1" applyAlignment="1">
      <alignment horizontal="center" vertical="center"/>
    </xf>
    <xf numFmtId="193" fontId="17" fillId="2" borderId="0" xfId="0" applyNumberFormat="1" applyFont="1" applyFill="1" applyAlignment="1">
      <alignment horizontal="center" vertical="center"/>
    </xf>
    <xf numFmtId="179" fontId="17" fillId="2" borderId="0" xfId="0" applyNumberFormat="1" applyFont="1" applyFill="1" applyAlignment="1">
      <alignment horizontal="center" vertical="center"/>
    </xf>
    <xf numFmtId="184" fontId="17" fillId="2" borderId="0" xfId="0" applyNumberFormat="1" applyFont="1" applyFill="1" applyBorder="1" applyAlignment="1">
      <alignment horizontal="center" vertical="center" shrinkToFit="1"/>
    </xf>
    <xf numFmtId="179" fontId="13" fillId="2" borderId="0" xfId="0" applyNumberFormat="1" applyFont="1" applyFill="1" applyBorder="1" applyAlignment="1">
      <alignment horizontal="center" vertical="center"/>
    </xf>
    <xf numFmtId="179" fontId="13" fillId="2" borderId="13" xfId="0" applyNumberFormat="1" applyFont="1" applyFill="1" applyBorder="1" applyAlignment="1">
      <alignment horizontal="center" vertical="center"/>
    </xf>
    <xf numFmtId="197" fontId="13" fillId="2" borderId="16" xfId="0" applyNumberFormat="1" applyFont="1" applyFill="1" applyBorder="1" applyAlignment="1">
      <alignment horizontal="center" vertical="center" shrinkToFit="1"/>
    </xf>
    <xf numFmtId="197" fontId="13" fillId="2" borderId="19" xfId="0" applyNumberFormat="1" applyFont="1" applyFill="1" applyBorder="1" applyAlignment="1">
      <alignment horizontal="center" vertical="center" shrinkToFit="1"/>
    </xf>
    <xf numFmtId="179" fontId="13" fillId="2" borderId="0" xfId="0" applyNumberFormat="1" applyFont="1" applyFill="1" applyBorder="1" applyAlignment="1">
      <alignment horizontal="center" vertical="center"/>
    </xf>
    <xf numFmtId="179" fontId="13" fillId="2" borderId="20" xfId="0" applyNumberFormat="1" applyFont="1" applyFill="1" applyBorder="1" applyAlignment="1">
      <alignment horizontal="center" vertical="center"/>
    </xf>
    <xf numFmtId="202" fontId="10" fillId="2" borderId="0" xfId="0" applyNumberFormat="1" applyFont="1" applyFill="1" applyAlignment="1">
      <alignment horizontal="center" vertical="center" shrinkToFit="1"/>
    </xf>
    <xf numFmtId="202" fontId="10" fillId="2" borderId="0" xfId="0" applyNumberFormat="1" applyFont="1" applyFill="1" applyBorder="1" applyAlignment="1">
      <alignment horizontal="center" vertical="center" shrinkToFit="1"/>
    </xf>
    <xf numFmtId="193" fontId="10" fillId="2" borderId="0" xfId="0" applyNumberFormat="1" applyFont="1" applyFill="1" applyAlignment="1">
      <alignment horizontal="center" vertical="center" shrinkToFit="1"/>
    </xf>
    <xf numFmtId="208" fontId="10" fillId="2" borderId="0" xfId="0" applyNumberFormat="1" applyFont="1" applyFill="1" applyAlignment="1">
      <alignment horizontal="center" vertical="center" shrinkToFit="1"/>
    </xf>
    <xf numFmtId="0" fontId="0" fillId="0" borderId="0" xfId="0" applyBorder="1" applyAlignment="1">
      <alignment/>
    </xf>
    <xf numFmtId="0" fontId="24" fillId="0" borderId="0" xfId="0" applyFont="1" applyBorder="1" applyAlignment="1" quotePrefix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220" fontId="24" fillId="0" borderId="0" xfId="0" applyNumberFormat="1" applyFont="1" applyBorder="1" applyAlignment="1" quotePrefix="1">
      <alignment horizontal="center" vertical="center"/>
    </xf>
    <xf numFmtId="191" fontId="17" fillId="0" borderId="5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 quotePrefix="1">
      <alignment horizontal="left"/>
    </xf>
    <xf numFmtId="178" fontId="42" fillId="2" borderId="0" xfId="0" applyNumberFormat="1" applyFont="1" applyFill="1" applyBorder="1" applyAlignment="1">
      <alignment horizontal="center"/>
    </xf>
    <xf numFmtId="185" fontId="42" fillId="2" borderId="0" xfId="0" applyNumberFormat="1" applyFont="1" applyFill="1" applyBorder="1" applyAlignment="1">
      <alignment horizontal="center"/>
    </xf>
    <xf numFmtId="185" fontId="10" fillId="2" borderId="0" xfId="0" applyNumberFormat="1" applyFont="1" applyFill="1" applyBorder="1" applyAlignment="1">
      <alignment horizontal="center"/>
    </xf>
    <xf numFmtId="185" fontId="10" fillId="2" borderId="16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 quotePrefix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wrapText="1" shrinkToFit="1"/>
    </xf>
    <xf numFmtId="0" fontId="10" fillId="2" borderId="7" xfId="0" applyFont="1" applyFill="1" applyBorder="1" applyAlignment="1">
      <alignment horizontal="center" vertical="center" wrapText="1" shrinkToFit="1"/>
    </xf>
    <xf numFmtId="0" fontId="10" fillId="2" borderId="10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shrinkToFit="1"/>
    </xf>
    <xf numFmtId="0" fontId="10" fillId="2" borderId="22" xfId="0" applyFont="1" applyFill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indent="1"/>
    </xf>
    <xf numFmtId="0" fontId="2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8" fillId="2" borderId="0" xfId="0" applyFont="1" applyFill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 shrinkToFit="1"/>
    </xf>
    <xf numFmtId="0" fontId="18" fillId="2" borderId="5" xfId="0" applyFont="1" applyFill="1" applyBorder="1" applyAlignment="1">
      <alignment horizontal="center" vertical="center" wrapText="1" shrinkToFit="1"/>
    </xf>
    <xf numFmtId="0" fontId="18" fillId="2" borderId="11" xfId="0" applyFont="1" applyFill="1" applyBorder="1" applyAlignment="1">
      <alignment horizontal="center" vertical="center" wrapText="1" shrinkToFi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 horizontal="left"/>
    </xf>
    <xf numFmtId="0" fontId="10" fillId="0" borderId="6" xfId="0" applyFont="1" applyBorder="1" applyAlignment="1" quotePrefix="1">
      <alignment horizontal="right" vertical="center" shrinkToFit="1"/>
    </xf>
    <xf numFmtId="0" fontId="10" fillId="0" borderId="6" xfId="0" applyFont="1" applyBorder="1" applyAlignment="1">
      <alignment horizontal="right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0" xfId="0" applyFont="1" applyBorder="1" applyAlignment="1" quotePrefix="1">
      <alignment horizontal="center" vertical="center" shrinkToFit="1"/>
    </xf>
    <xf numFmtId="0" fontId="10" fillId="0" borderId="6" xfId="0" applyFont="1" applyBorder="1" applyAlignment="1" quotePrefix="1">
      <alignment horizontal="center" vertical="center" shrinkToFit="1"/>
    </xf>
    <xf numFmtId="0" fontId="8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5" fillId="0" borderId="6" xfId="0" applyFont="1" applyBorder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/>
    </xf>
    <xf numFmtId="41" fontId="18" fillId="0" borderId="3" xfId="17" applyFont="1" applyBorder="1" applyAlignment="1">
      <alignment horizontal="center" vertical="center" wrapText="1" shrinkToFit="1"/>
    </xf>
    <xf numFmtId="41" fontId="18" fillId="0" borderId="5" xfId="17" applyFont="1" applyBorder="1" applyAlignment="1">
      <alignment horizontal="center" vertical="center" shrinkToFit="1"/>
    </xf>
    <xf numFmtId="41" fontId="18" fillId="0" borderId="11" xfId="17" applyFont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23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18" fillId="0" borderId="23" xfId="0" applyFont="1" applyBorder="1" applyAlignment="1">
      <alignment horizontal="center" vertical="center"/>
    </xf>
    <xf numFmtId="41" fontId="18" fillId="0" borderId="2" xfId="17" applyFont="1" applyBorder="1" applyAlignment="1">
      <alignment horizontal="center" vertical="center" wrapText="1"/>
    </xf>
    <xf numFmtId="41" fontId="18" fillId="0" borderId="7" xfId="17" applyFont="1" applyBorder="1" applyAlignment="1">
      <alignment horizontal="center" vertical="center"/>
    </xf>
    <xf numFmtId="41" fontId="18" fillId="0" borderId="10" xfId="17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20" fontId="24" fillId="0" borderId="5" xfId="0" applyNumberFormat="1" applyFont="1" applyBorder="1" applyAlignment="1" quotePrefix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쉼표 [0]_02.토지및기후" xfId="18"/>
    <cellStyle name="콤마 [0]_5.연령별및성별인구(1-3)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50577;&#54788;&#51452;\&#48148;&#53461;%20&#54868;&#47732;\&#53685;&#44228;&#50672;&#48372;\2009&#45380;%20&#53685;&#44228;&#50672;&#48372;\&#51088;&#47308;&#49688;&#54633;\&#51333;&#54633;&#48124;&#50896;&#498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토지지목별 현황(1)"/>
      <sheetName val="3. 토지지목별현황(2)"/>
      <sheetName val="3. 토지지목별 현황(3)"/>
      <sheetName val="2.시별 세대및인구(주민등록)"/>
      <sheetName val="3.읍면동별 세대및인구"/>
      <sheetName val="4.연령(5세계급)및성별인구"/>
      <sheetName val="4.연령(5세계급)및성별인구(계속)"/>
      <sheetName val="13.외국인 국적별 등록현황"/>
      <sheetName val="8. 토지거래 현황"/>
      <sheetName val="6. 민원서류 처리 "/>
    </sheetNames>
    <sheetDataSet>
      <sheetData sheetId="1">
        <row r="14">
          <cell r="B14">
            <v>245103</v>
          </cell>
          <cell r="C14">
            <v>2544</v>
          </cell>
          <cell r="D14">
            <v>17553</v>
          </cell>
          <cell r="E14">
            <v>97932</v>
          </cell>
          <cell r="F14">
            <v>5649222.8</v>
          </cell>
          <cell r="G14">
            <v>16504</v>
          </cell>
          <cell r="H14">
            <v>148397</v>
          </cell>
          <cell r="I14">
            <v>252051</v>
          </cell>
          <cell r="J14">
            <v>122867</v>
          </cell>
        </row>
        <row r="15">
          <cell r="B15">
            <v>337339</v>
          </cell>
          <cell r="C15">
            <v>59477</v>
          </cell>
          <cell r="D15">
            <v>20130</v>
          </cell>
          <cell r="E15">
            <v>215974</v>
          </cell>
          <cell r="F15">
            <v>7855564.6</v>
          </cell>
          <cell r="G15">
            <v>9389</v>
          </cell>
          <cell r="H15">
            <v>2440502</v>
          </cell>
          <cell r="I15">
            <v>317507</v>
          </cell>
          <cell r="J15">
            <v>198024</v>
          </cell>
        </row>
        <row r="16">
          <cell r="B16">
            <v>183989</v>
          </cell>
          <cell r="C16">
            <v>7680.9</v>
          </cell>
          <cell r="D16">
            <v>4202</v>
          </cell>
          <cell r="E16">
            <v>96798</v>
          </cell>
          <cell r="F16">
            <v>7571718</v>
          </cell>
          <cell r="G16">
            <v>29529</v>
          </cell>
          <cell r="H16">
            <v>320411</v>
          </cell>
          <cell r="I16">
            <v>153049</v>
          </cell>
          <cell r="J16">
            <v>689597</v>
          </cell>
        </row>
        <row r="17">
          <cell r="B17">
            <v>227699</v>
          </cell>
          <cell r="C17">
            <v>17745.9</v>
          </cell>
          <cell r="D17">
            <v>11965</v>
          </cell>
          <cell r="E17">
            <v>144406</v>
          </cell>
          <cell r="F17">
            <v>4860608.1</v>
          </cell>
          <cell r="G17">
            <v>2082</v>
          </cell>
          <cell r="H17">
            <v>1025116</v>
          </cell>
          <cell r="I17">
            <v>82666</v>
          </cell>
          <cell r="J17">
            <v>171974</v>
          </cell>
        </row>
        <row r="18">
          <cell r="B18">
            <v>161115</v>
          </cell>
          <cell r="C18">
            <v>5645</v>
          </cell>
          <cell r="D18">
            <v>2357</v>
          </cell>
          <cell r="E18">
            <v>82580</v>
          </cell>
          <cell r="F18">
            <v>4836164.4</v>
          </cell>
          <cell r="G18">
            <v>7870</v>
          </cell>
          <cell r="H18">
            <v>0</v>
          </cell>
          <cell r="I18">
            <v>127900</v>
          </cell>
          <cell r="J18">
            <v>280089.8</v>
          </cell>
        </row>
        <row r="19">
          <cell r="B19">
            <v>30670</v>
          </cell>
          <cell r="C19">
            <v>0</v>
          </cell>
          <cell r="D19">
            <v>0</v>
          </cell>
          <cell r="E19">
            <v>4154</v>
          </cell>
          <cell r="F19">
            <v>223532</v>
          </cell>
          <cell r="G19">
            <v>17409</v>
          </cell>
          <cell r="H19">
            <v>0</v>
          </cell>
          <cell r="I19">
            <v>29671</v>
          </cell>
          <cell r="J19">
            <v>9332</v>
          </cell>
        </row>
        <row r="20">
          <cell r="B20">
            <v>37032</v>
          </cell>
          <cell r="C20">
            <v>7499</v>
          </cell>
          <cell r="D20">
            <v>0</v>
          </cell>
          <cell r="E20">
            <v>6062</v>
          </cell>
          <cell r="F20">
            <v>494212</v>
          </cell>
          <cell r="G20">
            <v>0</v>
          </cell>
          <cell r="H20">
            <v>0</v>
          </cell>
          <cell r="I20">
            <v>0</v>
          </cell>
          <cell r="J20">
            <v>10991</v>
          </cell>
        </row>
        <row r="21">
          <cell r="B21">
            <v>0</v>
          </cell>
          <cell r="C21">
            <v>1103</v>
          </cell>
          <cell r="D21">
            <v>0</v>
          </cell>
          <cell r="E21">
            <v>0</v>
          </cell>
          <cell r="F21">
            <v>81222.8</v>
          </cell>
          <cell r="G21">
            <v>0</v>
          </cell>
          <cell r="H21">
            <v>27565</v>
          </cell>
          <cell r="I21">
            <v>0</v>
          </cell>
          <cell r="J21">
            <v>0</v>
          </cell>
        </row>
        <row r="22">
          <cell r="B22">
            <v>47889.8</v>
          </cell>
          <cell r="C22">
            <v>13863.3</v>
          </cell>
          <cell r="D22">
            <v>17261.1</v>
          </cell>
          <cell r="E22">
            <v>1738</v>
          </cell>
          <cell r="F22">
            <v>488932.8</v>
          </cell>
          <cell r="G22">
            <v>0</v>
          </cell>
          <cell r="H22">
            <v>13537</v>
          </cell>
          <cell r="I22">
            <v>550</v>
          </cell>
          <cell r="J22">
            <v>0</v>
          </cell>
        </row>
        <row r="23">
          <cell r="B23">
            <v>29756</v>
          </cell>
          <cell r="C23">
            <v>240</v>
          </cell>
          <cell r="D23">
            <v>694.2</v>
          </cell>
          <cell r="E23">
            <v>0</v>
          </cell>
          <cell r="F23">
            <v>175708.4</v>
          </cell>
          <cell r="G23">
            <v>0</v>
          </cell>
          <cell r="H23">
            <v>36657.9</v>
          </cell>
          <cell r="I23">
            <v>1643</v>
          </cell>
          <cell r="J23">
            <v>0</v>
          </cell>
        </row>
        <row r="24">
          <cell r="B24">
            <v>116426</v>
          </cell>
          <cell r="C24">
            <v>32852.6</v>
          </cell>
          <cell r="D24">
            <v>11540.2</v>
          </cell>
          <cell r="E24">
            <v>11917</v>
          </cell>
          <cell r="F24">
            <v>940083.3</v>
          </cell>
          <cell r="G24">
            <v>816</v>
          </cell>
          <cell r="H24">
            <v>211455.4</v>
          </cell>
          <cell r="I24">
            <v>8440</v>
          </cell>
          <cell r="J24">
            <v>416</v>
          </cell>
        </row>
        <row r="25">
          <cell r="B25">
            <v>19933.5</v>
          </cell>
          <cell r="C25">
            <v>203.3</v>
          </cell>
          <cell r="D25">
            <v>636</v>
          </cell>
          <cell r="E25">
            <v>0</v>
          </cell>
          <cell r="F25">
            <v>234415.7</v>
          </cell>
          <cell r="G25">
            <v>0</v>
          </cell>
          <cell r="H25">
            <v>42832.5</v>
          </cell>
          <cell r="I25">
            <v>816</v>
          </cell>
          <cell r="J25">
            <v>0</v>
          </cell>
        </row>
        <row r="26">
          <cell r="B26">
            <v>36607.6</v>
          </cell>
          <cell r="C26">
            <v>10522.5</v>
          </cell>
          <cell r="D26">
            <v>0</v>
          </cell>
          <cell r="E26">
            <v>0</v>
          </cell>
          <cell r="F26">
            <v>207417.3</v>
          </cell>
          <cell r="G26">
            <v>1139.9</v>
          </cell>
          <cell r="H26">
            <v>26151</v>
          </cell>
          <cell r="I26">
            <v>119</v>
          </cell>
          <cell r="J26">
            <v>0</v>
          </cell>
        </row>
        <row r="27">
          <cell r="B27">
            <v>13591.9</v>
          </cell>
          <cell r="C27">
            <v>504.6</v>
          </cell>
          <cell r="D27">
            <v>1897.5</v>
          </cell>
          <cell r="E27">
            <v>523</v>
          </cell>
          <cell r="F27">
            <v>111105.6</v>
          </cell>
          <cell r="G27">
            <v>0</v>
          </cell>
          <cell r="H27">
            <v>58568.5</v>
          </cell>
          <cell r="I27">
            <v>0</v>
          </cell>
          <cell r="J27">
            <v>327</v>
          </cell>
        </row>
        <row r="28">
          <cell r="B28">
            <v>83403</v>
          </cell>
          <cell r="C28">
            <v>61641.8</v>
          </cell>
          <cell r="D28">
            <v>9889</v>
          </cell>
          <cell r="E28">
            <v>13285</v>
          </cell>
          <cell r="F28">
            <v>594686.4</v>
          </cell>
          <cell r="G28">
            <v>1230</v>
          </cell>
          <cell r="H28">
            <v>62513.8</v>
          </cell>
          <cell r="I28">
            <v>0</v>
          </cell>
          <cell r="J28">
            <v>165</v>
          </cell>
        </row>
        <row r="29">
          <cell r="B29">
            <v>55022.5</v>
          </cell>
          <cell r="C29">
            <v>2166</v>
          </cell>
          <cell r="D29">
            <v>8604.1</v>
          </cell>
          <cell r="E29">
            <v>43907</v>
          </cell>
          <cell r="F29">
            <v>372608.8</v>
          </cell>
          <cell r="G29">
            <v>37201.6</v>
          </cell>
          <cell r="H29">
            <v>21633</v>
          </cell>
          <cell r="I29">
            <v>565</v>
          </cell>
          <cell r="J29">
            <v>0</v>
          </cell>
        </row>
        <row r="30">
          <cell r="B30">
            <v>145029.2</v>
          </cell>
          <cell r="C30">
            <v>17280.3</v>
          </cell>
          <cell r="D30">
            <v>22361.3</v>
          </cell>
          <cell r="E30">
            <v>58177</v>
          </cell>
          <cell r="F30">
            <v>701350.6</v>
          </cell>
          <cell r="G30">
            <v>3352</v>
          </cell>
          <cell r="H30">
            <v>292104</v>
          </cell>
          <cell r="I30">
            <v>1607</v>
          </cell>
          <cell r="J30">
            <v>4324</v>
          </cell>
        </row>
        <row r="31">
          <cell r="B31">
            <v>18652</v>
          </cell>
          <cell r="C31">
            <v>15302.4</v>
          </cell>
          <cell r="D31">
            <v>5164</v>
          </cell>
          <cell r="E31">
            <v>41243</v>
          </cell>
          <cell r="F31">
            <v>675455.6</v>
          </cell>
          <cell r="G31">
            <v>6052</v>
          </cell>
          <cell r="H31">
            <v>116864</v>
          </cell>
          <cell r="I31">
            <v>0</v>
          </cell>
          <cell r="J31">
            <v>1467</v>
          </cell>
        </row>
        <row r="32">
          <cell r="B32">
            <v>59608</v>
          </cell>
          <cell r="C32">
            <v>1678</v>
          </cell>
          <cell r="D32">
            <v>6106</v>
          </cell>
          <cell r="E32">
            <v>13891</v>
          </cell>
          <cell r="F32">
            <v>1063872</v>
          </cell>
          <cell r="G32">
            <v>0</v>
          </cell>
          <cell r="H32">
            <v>648995</v>
          </cell>
          <cell r="I32">
            <v>70713</v>
          </cell>
          <cell r="J32">
            <v>17507</v>
          </cell>
        </row>
        <row r="33">
          <cell r="B33">
            <v>1201755</v>
          </cell>
          <cell r="C33">
            <v>4883</v>
          </cell>
          <cell r="D33">
            <v>12797</v>
          </cell>
          <cell r="E33">
            <v>27800</v>
          </cell>
          <cell r="F33">
            <v>1725443</v>
          </cell>
          <cell r="G33">
            <v>0</v>
          </cell>
          <cell r="H33">
            <v>2500969</v>
          </cell>
          <cell r="I33">
            <v>93807</v>
          </cell>
          <cell r="J33">
            <v>2013</v>
          </cell>
        </row>
        <row r="34">
          <cell r="B34">
            <v>11494</v>
          </cell>
          <cell r="C34">
            <v>14492</v>
          </cell>
          <cell r="D34">
            <v>11124.4</v>
          </cell>
          <cell r="E34">
            <v>14538</v>
          </cell>
          <cell r="F34">
            <v>964204.1</v>
          </cell>
          <cell r="G34">
            <v>0</v>
          </cell>
          <cell r="H34">
            <v>915662.8</v>
          </cell>
          <cell r="I34">
            <v>1326</v>
          </cell>
          <cell r="J34">
            <v>1347</v>
          </cell>
        </row>
        <row r="35">
          <cell r="B35">
            <v>104831.3</v>
          </cell>
          <cell r="C35">
            <v>14884.5</v>
          </cell>
          <cell r="D35">
            <v>12507.2</v>
          </cell>
          <cell r="E35">
            <v>5673</v>
          </cell>
          <cell r="F35">
            <v>1185720.5</v>
          </cell>
          <cell r="G35">
            <v>0</v>
          </cell>
          <cell r="H35">
            <v>116708.5</v>
          </cell>
          <cell r="I35">
            <v>2549</v>
          </cell>
          <cell r="J35">
            <v>0</v>
          </cell>
        </row>
        <row r="36">
          <cell r="B36">
            <v>469078.3</v>
          </cell>
          <cell r="C36">
            <v>43415.4</v>
          </cell>
          <cell r="D36">
            <v>41224.1</v>
          </cell>
          <cell r="E36">
            <v>20879</v>
          </cell>
          <cell r="F36">
            <v>1824336.6</v>
          </cell>
          <cell r="G36">
            <v>0</v>
          </cell>
          <cell r="H36">
            <v>1399337.6</v>
          </cell>
          <cell r="I36">
            <v>32480</v>
          </cell>
          <cell r="J36">
            <v>614</v>
          </cell>
        </row>
        <row r="37">
          <cell r="B37">
            <v>22787</v>
          </cell>
          <cell r="C37">
            <v>23259.8</v>
          </cell>
          <cell r="D37">
            <v>9328.4</v>
          </cell>
          <cell r="E37">
            <v>38192</v>
          </cell>
          <cell r="F37">
            <v>660365</v>
          </cell>
          <cell r="G37">
            <v>3475</v>
          </cell>
          <cell r="H37">
            <v>471238</v>
          </cell>
          <cell r="I37">
            <v>11248</v>
          </cell>
          <cell r="J37">
            <v>3192</v>
          </cell>
        </row>
        <row r="38">
          <cell r="B38">
            <v>0</v>
          </cell>
          <cell r="C38">
            <v>6217</v>
          </cell>
          <cell r="D38">
            <v>6693</v>
          </cell>
          <cell r="E38">
            <v>22188</v>
          </cell>
          <cell r="F38">
            <v>259414</v>
          </cell>
          <cell r="G38">
            <v>5490</v>
          </cell>
          <cell r="H38">
            <v>19727</v>
          </cell>
          <cell r="I38">
            <v>22311</v>
          </cell>
          <cell r="J38">
            <v>146</v>
          </cell>
        </row>
        <row r="39">
          <cell r="B39">
            <v>16476</v>
          </cell>
          <cell r="C39">
            <v>12299.1</v>
          </cell>
          <cell r="D39">
            <v>9104</v>
          </cell>
          <cell r="E39">
            <v>7030</v>
          </cell>
          <cell r="F39">
            <v>285238.3</v>
          </cell>
          <cell r="G39">
            <v>10489.5</v>
          </cell>
          <cell r="H39">
            <v>36943</v>
          </cell>
          <cell r="I39">
            <v>0</v>
          </cell>
          <cell r="J39">
            <v>642</v>
          </cell>
        </row>
      </sheetData>
      <sheetData sheetId="2">
        <row r="14">
          <cell r="B14">
            <v>70400</v>
          </cell>
          <cell r="C14">
            <v>31048</v>
          </cell>
          <cell r="D14">
            <v>258413</v>
          </cell>
          <cell r="E14">
            <v>1917488</v>
          </cell>
          <cell r="F14">
            <v>0</v>
          </cell>
          <cell r="G14">
            <v>46225</v>
          </cell>
          <cell r="H14">
            <v>10648</v>
          </cell>
          <cell r="I14">
            <v>795716</v>
          </cell>
          <cell r="J14">
            <v>1482672.9</v>
          </cell>
        </row>
        <row r="15">
          <cell r="B15">
            <v>91013</v>
          </cell>
          <cell r="C15">
            <v>98774</v>
          </cell>
          <cell r="D15">
            <v>2156.3</v>
          </cell>
          <cell r="E15">
            <v>4354576</v>
          </cell>
          <cell r="F15">
            <v>836963</v>
          </cell>
          <cell r="G15">
            <v>114519</v>
          </cell>
          <cell r="H15">
            <v>895</v>
          </cell>
          <cell r="I15">
            <v>1388926</v>
          </cell>
          <cell r="J15">
            <v>1401648.2</v>
          </cell>
        </row>
        <row r="16">
          <cell r="B16">
            <v>255393</v>
          </cell>
          <cell r="C16">
            <v>46172</v>
          </cell>
          <cell r="D16">
            <v>2526.1</v>
          </cell>
          <cell r="E16">
            <v>1843549</v>
          </cell>
          <cell r="F16">
            <v>0</v>
          </cell>
          <cell r="G16">
            <v>22484</v>
          </cell>
          <cell r="H16">
            <v>7316</v>
          </cell>
          <cell r="I16">
            <v>1564800</v>
          </cell>
          <cell r="J16">
            <v>5433210.7</v>
          </cell>
        </row>
        <row r="17">
          <cell r="B17">
            <v>59335</v>
          </cell>
          <cell r="C17">
            <v>60175</v>
          </cell>
          <cell r="D17">
            <v>12921.7</v>
          </cell>
          <cell r="E17">
            <v>1999005</v>
          </cell>
          <cell r="F17">
            <v>94165</v>
          </cell>
          <cell r="G17">
            <v>73090</v>
          </cell>
          <cell r="H17">
            <v>0</v>
          </cell>
          <cell r="I17">
            <v>1075582</v>
          </cell>
          <cell r="J17">
            <v>963530</v>
          </cell>
        </row>
        <row r="18">
          <cell r="B18">
            <v>88413</v>
          </cell>
          <cell r="C18">
            <v>34025</v>
          </cell>
          <cell r="D18">
            <v>6409.4</v>
          </cell>
          <cell r="E18">
            <v>1281026</v>
          </cell>
          <cell r="F18">
            <v>10105</v>
          </cell>
          <cell r="G18">
            <v>49092</v>
          </cell>
          <cell r="H18">
            <v>942</v>
          </cell>
          <cell r="I18">
            <v>496649</v>
          </cell>
          <cell r="J18">
            <v>1727952</v>
          </cell>
        </row>
        <row r="19">
          <cell r="B19">
            <v>8975</v>
          </cell>
          <cell r="C19">
            <v>30015</v>
          </cell>
          <cell r="D19">
            <v>0</v>
          </cell>
          <cell r="E19">
            <v>0</v>
          </cell>
          <cell r="F19">
            <v>0</v>
          </cell>
          <cell r="G19">
            <v>2354</v>
          </cell>
          <cell r="H19">
            <v>0</v>
          </cell>
          <cell r="I19">
            <v>89838</v>
          </cell>
          <cell r="J19">
            <v>86402</v>
          </cell>
        </row>
        <row r="20">
          <cell r="B20">
            <v>2753</v>
          </cell>
          <cell r="C20">
            <v>8186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13</v>
          </cell>
          <cell r="I20">
            <v>79697</v>
          </cell>
          <cell r="J20">
            <v>92835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1535</v>
          </cell>
          <cell r="H21">
            <v>0</v>
          </cell>
          <cell r="I21">
            <v>0</v>
          </cell>
          <cell r="J21">
            <v>397</v>
          </cell>
        </row>
        <row r="22">
          <cell r="B22">
            <v>0</v>
          </cell>
          <cell r="C22">
            <v>50.5</v>
          </cell>
          <cell r="D22">
            <v>82165.4</v>
          </cell>
          <cell r="E22">
            <v>0</v>
          </cell>
          <cell r="F22">
            <v>0</v>
          </cell>
          <cell r="G22">
            <v>4535.4</v>
          </cell>
          <cell r="H22">
            <v>0</v>
          </cell>
          <cell r="I22">
            <v>3741</v>
          </cell>
          <cell r="J22">
            <v>29559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1722.6</v>
          </cell>
          <cell r="H23">
            <v>30573</v>
          </cell>
          <cell r="I23">
            <v>886</v>
          </cell>
          <cell r="J23">
            <v>8873</v>
          </cell>
        </row>
        <row r="24">
          <cell r="B24">
            <v>0</v>
          </cell>
          <cell r="C24">
            <v>4104.7</v>
          </cell>
          <cell r="D24">
            <v>108708.5</v>
          </cell>
          <cell r="E24">
            <v>0</v>
          </cell>
          <cell r="F24">
            <v>0</v>
          </cell>
          <cell r="G24">
            <v>7151.9</v>
          </cell>
          <cell r="H24">
            <v>0</v>
          </cell>
          <cell r="I24">
            <v>44599</v>
          </cell>
          <cell r="J24">
            <v>84212.2</v>
          </cell>
        </row>
        <row r="25">
          <cell r="B25">
            <v>0</v>
          </cell>
          <cell r="C25">
            <v>0</v>
          </cell>
          <cell r="D25">
            <v>6649.1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14470</v>
          </cell>
          <cell r="E26">
            <v>0</v>
          </cell>
          <cell r="F26">
            <v>0</v>
          </cell>
          <cell r="G26">
            <v>2040</v>
          </cell>
          <cell r="H26">
            <v>0</v>
          </cell>
          <cell r="I26">
            <v>359</v>
          </cell>
          <cell r="J26">
            <v>4677.9</v>
          </cell>
        </row>
        <row r="27">
          <cell r="B27">
            <v>0</v>
          </cell>
          <cell r="C27">
            <v>2893</v>
          </cell>
          <cell r="D27">
            <v>0</v>
          </cell>
          <cell r="E27">
            <v>0</v>
          </cell>
          <cell r="F27">
            <v>0</v>
          </cell>
          <cell r="G27">
            <v>446</v>
          </cell>
          <cell r="H27">
            <v>0</v>
          </cell>
          <cell r="I27">
            <v>1264</v>
          </cell>
          <cell r="J27">
            <v>1620</v>
          </cell>
        </row>
        <row r="28">
          <cell r="B28">
            <v>0</v>
          </cell>
          <cell r="C28">
            <v>182</v>
          </cell>
          <cell r="D28">
            <v>8786</v>
          </cell>
          <cell r="E28">
            <v>0</v>
          </cell>
          <cell r="F28">
            <v>0</v>
          </cell>
          <cell r="G28">
            <v>2484</v>
          </cell>
          <cell r="H28">
            <v>0</v>
          </cell>
          <cell r="I28">
            <v>41671</v>
          </cell>
          <cell r="J28">
            <v>1775745</v>
          </cell>
        </row>
        <row r="29">
          <cell r="B29">
            <v>0</v>
          </cell>
          <cell r="C29">
            <v>15001</v>
          </cell>
          <cell r="D29">
            <v>10606.9</v>
          </cell>
          <cell r="E29">
            <v>0</v>
          </cell>
          <cell r="F29">
            <v>0</v>
          </cell>
          <cell r="G29">
            <v>7122.4</v>
          </cell>
          <cell r="H29">
            <v>0</v>
          </cell>
          <cell r="I29">
            <v>22051</v>
          </cell>
          <cell r="J29">
            <v>245364.4</v>
          </cell>
        </row>
        <row r="30">
          <cell r="B30">
            <v>0</v>
          </cell>
          <cell r="C30">
            <v>35637</v>
          </cell>
          <cell r="D30">
            <v>28170.6</v>
          </cell>
          <cell r="E30">
            <v>4039</v>
          </cell>
          <cell r="F30">
            <v>0</v>
          </cell>
          <cell r="G30">
            <v>12422.7</v>
          </cell>
          <cell r="H30">
            <v>1212</v>
          </cell>
          <cell r="I30">
            <v>270162</v>
          </cell>
          <cell r="J30">
            <v>140095.3</v>
          </cell>
        </row>
        <row r="31">
          <cell r="B31">
            <v>0</v>
          </cell>
          <cell r="C31">
            <v>67172</v>
          </cell>
          <cell r="D31">
            <v>20605.4</v>
          </cell>
          <cell r="E31">
            <v>3841</v>
          </cell>
          <cell r="F31">
            <v>0</v>
          </cell>
          <cell r="G31">
            <v>11845</v>
          </cell>
          <cell r="H31">
            <v>0</v>
          </cell>
          <cell r="I31">
            <v>191306</v>
          </cell>
          <cell r="J31">
            <v>75314.7</v>
          </cell>
        </row>
        <row r="32">
          <cell r="B32">
            <v>0</v>
          </cell>
          <cell r="C32">
            <v>14974</v>
          </cell>
          <cell r="D32">
            <v>0</v>
          </cell>
          <cell r="E32">
            <v>1558331</v>
          </cell>
          <cell r="F32">
            <v>0</v>
          </cell>
          <cell r="G32">
            <v>7492</v>
          </cell>
          <cell r="H32">
            <v>0</v>
          </cell>
          <cell r="I32">
            <v>350446</v>
          </cell>
          <cell r="J32">
            <v>321464</v>
          </cell>
        </row>
        <row r="33">
          <cell r="B33">
            <v>0</v>
          </cell>
          <cell r="C33">
            <v>25797</v>
          </cell>
          <cell r="D33">
            <v>0</v>
          </cell>
          <cell r="E33">
            <v>1327337</v>
          </cell>
          <cell r="F33">
            <v>0</v>
          </cell>
          <cell r="G33">
            <v>91582</v>
          </cell>
          <cell r="H33">
            <v>0</v>
          </cell>
          <cell r="I33">
            <v>442202</v>
          </cell>
          <cell r="J33">
            <v>387640</v>
          </cell>
        </row>
        <row r="34">
          <cell r="B34">
            <v>0</v>
          </cell>
          <cell r="C34">
            <v>19550</v>
          </cell>
          <cell r="D34">
            <v>0</v>
          </cell>
          <cell r="E34">
            <v>1642572</v>
          </cell>
          <cell r="F34">
            <v>14548</v>
          </cell>
          <cell r="G34">
            <v>7361</v>
          </cell>
          <cell r="H34">
            <v>0</v>
          </cell>
          <cell r="I34">
            <v>126524</v>
          </cell>
          <cell r="J34">
            <v>117961.2</v>
          </cell>
        </row>
        <row r="35">
          <cell r="B35">
            <v>0</v>
          </cell>
          <cell r="C35">
            <v>6431</v>
          </cell>
          <cell r="D35">
            <v>93885.7</v>
          </cell>
          <cell r="E35">
            <v>0</v>
          </cell>
          <cell r="F35">
            <v>0</v>
          </cell>
          <cell r="G35">
            <v>5625.7</v>
          </cell>
          <cell r="H35">
            <v>0</v>
          </cell>
          <cell r="I35">
            <v>757830</v>
          </cell>
          <cell r="J35">
            <v>300347.5</v>
          </cell>
        </row>
        <row r="36">
          <cell r="B36">
            <v>0</v>
          </cell>
          <cell r="C36">
            <v>107669</v>
          </cell>
          <cell r="D36">
            <v>119456.5</v>
          </cell>
          <cell r="E36">
            <v>0</v>
          </cell>
          <cell r="F36">
            <v>6043</v>
          </cell>
          <cell r="G36">
            <v>46332</v>
          </cell>
          <cell r="H36">
            <v>0</v>
          </cell>
          <cell r="I36">
            <v>578545</v>
          </cell>
          <cell r="J36">
            <v>140279</v>
          </cell>
        </row>
        <row r="37">
          <cell r="B37">
            <v>2064</v>
          </cell>
          <cell r="C37">
            <v>15526.1</v>
          </cell>
          <cell r="D37">
            <v>22569.2</v>
          </cell>
          <cell r="E37">
            <v>9967</v>
          </cell>
          <cell r="F37">
            <v>0</v>
          </cell>
          <cell r="G37">
            <v>13313.5</v>
          </cell>
          <cell r="H37">
            <v>0</v>
          </cell>
          <cell r="I37">
            <v>102084</v>
          </cell>
          <cell r="J37">
            <v>69384.7</v>
          </cell>
        </row>
        <row r="38">
          <cell r="B38">
            <v>0</v>
          </cell>
          <cell r="C38">
            <v>14841</v>
          </cell>
          <cell r="D38">
            <v>0</v>
          </cell>
          <cell r="E38">
            <v>13528</v>
          </cell>
          <cell r="F38">
            <v>0</v>
          </cell>
          <cell r="G38">
            <v>4568</v>
          </cell>
          <cell r="H38">
            <v>0</v>
          </cell>
          <cell r="I38">
            <v>45456</v>
          </cell>
          <cell r="J38">
            <v>33751</v>
          </cell>
        </row>
        <row r="39">
          <cell r="B39">
            <v>0</v>
          </cell>
          <cell r="C39">
            <v>588</v>
          </cell>
          <cell r="D39">
            <v>1913.1</v>
          </cell>
          <cell r="E39">
            <v>0</v>
          </cell>
          <cell r="F39">
            <v>0</v>
          </cell>
          <cell r="G39">
            <v>2410</v>
          </cell>
          <cell r="H39">
            <v>0</v>
          </cell>
          <cell r="I39">
            <v>47526</v>
          </cell>
          <cell r="J39">
            <v>1289882.9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4">
      <selection activeCell="B17" sqref="B17"/>
    </sheetView>
  </sheetViews>
  <sheetFormatPr defaultColWidth="8.88671875" defaultRowHeight="13.5"/>
  <cols>
    <col min="1" max="1" width="16.88671875" style="0" customWidth="1"/>
    <col min="2" max="2" width="10.88671875" style="0" customWidth="1"/>
    <col min="3" max="3" width="17.4453125" style="0" customWidth="1"/>
    <col min="4" max="4" width="14.3359375" style="0" customWidth="1"/>
    <col min="5" max="5" width="14.88671875" style="0" customWidth="1"/>
  </cols>
  <sheetData>
    <row r="1" spans="1:5" ht="101.25" customHeight="1">
      <c r="A1" s="518" t="s">
        <v>216</v>
      </c>
      <c r="B1" s="519"/>
      <c r="C1" s="519"/>
      <c r="D1" s="519"/>
      <c r="E1" s="519"/>
    </row>
    <row r="2" spans="1:5" ht="60" customHeight="1">
      <c r="A2" s="520" t="s">
        <v>217</v>
      </c>
      <c r="B2" s="521"/>
      <c r="C2" s="521"/>
      <c r="D2" s="521"/>
      <c r="E2" s="521"/>
    </row>
    <row r="3" spans="1:5" ht="26.25" customHeight="1">
      <c r="A3" s="144"/>
      <c r="B3" s="144"/>
      <c r="C3" s="144"/>
      <c r="D3" s="144"/>
      <c r="E3" s="144"/>
    </row>
    <row r="4" spans="1:5" ht="45.75" customHeight="1">
      <c r="A4" s="522" t="s">
        <v>200</v>
      </c>
      <c r="B4" s="524" t="s">
        <v>206</v>
      </c>
      <c r="C4" s="526" t="s">
        <v>201</v>
      </c>
      <c r="D4" s="527"/>
      <c r="E4" s="528" t="s">
        <v>202</v>
      </c>
    </row>
    <row r="5" spans="1:5" ht="69.75" customHeight="1">
      <c r="A5" s="523"/>
      <c r="B5" s="525"/>
      <c r="C5" s="145" t="s">
        <v>212</v>
      </c>
      <c r="D5" s="146" t="s">
        <v>203</v>
      </c>
      <c r="E5" s="529"/>
    </row>
    <row r="6" spans="1:5" ht="76.5" customHeight="1">
      <c r="A6" s="147" t="s">
        <v>218</v>
      </c>
      <c r="B6" s="148" t="s">
        <v>208</v>
      </c>
      <c r="C6" s="158" t="s">
        <v>213</v>
      </c>
      <c r="D6" s="282" t="s">
        <v>711</v>
      </c>
      <c r="E6" s="514" t="s">
        <v>715</v>
      </c>
    </row>
    <row r="7" spans="1:5" ht="76.5" customHeight="1">
      <c r="A7" s="149" t="s">
        <v>219</v>
      </c>
      <c r="B7" s="148" t="s">
        <v>209</v>
      </c>
      <c r="C7" s="158" t="s">
        <v>214</v>
      </c>
      <c r="D7" s="151" t="s">
        <v>712</v>
      </c>
      <c r="E7" s="515"/>
    </row>
    <row r="8" spans="1:5" ht="76.5" customHeight="1">
      <c r="A8" s="150"/>
      <c r="B8" s="151" t="s">
        <v>210</v>
      </c>
      <c r="C8" s="159" t="s">
        <v>215</v>
      </c>
      <c r="D8" s="151" t="s">
        <v>713</v>
      </c>
      <c r="E8" s="516" t="s">
        <v>207</v>
      </c>
    </row>
    <row r="9" spans="1:5" ht="76.5" customHeight="1">
      <c r="A9" s="152"/>
      <c r="B9" s="153" t="s">
        <v>211</v>
      </c>
      <c r="C9" s="160" t="s">
        <v>716</v>
      </c>
      <c r="D9" s="153" t="s">
        <v>714</v>
      </c>
      <c r="E9" s="517"/>
    </row>
    <row r="10" spans="1:5" ht="27" customHeight="1">
      <c r="A10" s="154" t="s">
        <v>204</v>
      </c>
      <c r="B10" s="19"/>
      <c r="C10" s="19"/>
      <c r="D10" s="19"/>
      <c r="E10" s="155" t="s">
        <v>205</v>
      </c>
    </row>
    <row r="11" spans="1:5" ht="20.25" customHeight="1">
      <c r="A11" s="513" t="s">
        <v>717</v>
      </c>
      <c r="B11" s="513"/>
      <c r="C11" s="513"/>
      <c r="D11" s="480"/>
      <c r="E11" s="479"/>
    </row>
    <row r="12" spans="1:5" ht="13.5">
      <c r="A12" s="156"/>
      <c r="B12" s="156"/>
      <c r="C12" s="156"/>
      <c r="D12" s="156"/>
      <c r="E12" s="156"/>
    </row>
    <row r="13" spans="1:5" ht="13.5">
      <c r="A13" s="156"/>
      <c r="B13" s="156"/>
      <c r="C13" s="156"/>
      <c r="D13" s="156"/>
      <c r="E13" s="156"/>
    </row>
    <row r="14" spans="1:5" ht="13.5">
      <c r="A14" s="156"/>
      <c r="B14" s="156"/>
      <c r="C14" s="156"/>
      <c r="D14" s="156"/>
      <c r="E14" s="156"/>
    </row>
    <row r="15" spans="1:5" ht="13.5">
      <c r="A15" s="156"/>
      <c r="B15" s="156"/>
      <c r="C15" s="156"/>
      <c r="D15" s="156"/>
      <c r="E15" s="156"/>
    </row>
    <row r="16" spans="1:5" ht="13.5">
      <c r="A16" s="157"/>
      <c r="B16" s="157"/>
      <c r="C16" s="157"/>
      <c r="D16" s="157"/>
      <c r="E16" s="157"/>
    </row>
    <row r="17" spans="1:5" ht="13.5">
      <c r="A17" s="157"/>
      <c r="B17" s="157"/>
      <c r="C17" s="157"/>
      <c r="D17" s="157"/>
      <c r="E17" s="157"/>
    </row>
    <row r="18" spans="1:5" ht="13.5">
      <c r="A18" s="157"/>
      <c r="B18" s="157"/>
      <c r="C18" s="157"/>
      <c r="D18" s="157"/>
      <c r="E18" s="157"/>
    </row>
    <row r="19" spans="1:5" ht="13.5">
      <c r="A19" s="157"/>
      <c r="B19" s="157"/>
      <c r="C19" s="157"/>
      <c r="D19" s="157"/>
      <c r="E19" s="157"/>
    </row>
    <row r="20" spans="1:5" ht="13.5">
      <c r="A20" s="157"/>
      <c r="B20" s="157"/>
      <c r="C20" s="157"/>
      <c r="D20" s="157"/>
      <c r="E20" s="157"/>
    </row>
    <row r="21" spans="1:5" ht="13.5">
      <c r="A21" s="157"/>
      <c r="B21" s="157"/>
      <c r="C21" s="157"/>
      <c r="D21" s="157"/>
      <c r="E21" s="157"/>
    </row>
    <row r="22" spans="1:5" ht="13.5">
      <c r="A22" s="157"/>
      <c r="B22" s="157"/>
      <c r="C22" s="157"/>
      <c r="D22" s="157"/>
      <c r="E22" s="157"/>
    </row>
    <row r="23" spans="1:5" ht="13.5">
      <c r="A23" s="157"/>
      <c r="B23" s="157"/>
      <c r="C23" s="157"/>
      <c r="D23" s="157"/>
      <c r="E23" s="157"/>
    </row>
    <row r="24" spans="1:5" ht="13.5">
      <c r="A24" s="157"/>
      <c r="B24" s="157"/>
      <c r="C24" s="157"/>
      <c r="D24" s="157"/>
      <c r="E24" s="157"/>
    </row>
    <row r="25" spans="1:5" ht="13.5">
      <c r="A25" s="157"/>
      <c r="B25" s="157"/>
      <c r="C25" s="157"/>
      <c r="D25" s="157"/>
      <c r="E25" s="157"/>
    </row>
    <row r="26" spans="1:5" ht="13.5">
      <c r="A26" s="157"/>
      <c r="B26" s="157"/>
      <c r="C26" s="157"/>
      <c r="D26" s="157"/>
      <c r="E26" s="157"/>
    </row>
    <row r="27" spans="1:5" ht="13.5">
      <c r="A27" s="157"/>
      <c r="B27" s="157"/>
      <c r="C27" s="157"/>
      <c r="D27" s="157"/>
      <c r="E27" s="157"/>
    </row>
    <row r="28" spans="1:5" ht="13.5">
      <c r="A28" s="157"/>
      <c r="B28" s="157"/>
      <c r="C28" s="157"/>
      <c r="D28" s="157"/>
      <c r="E28" s="157"/>
    </row>
    <row r="29" spans="1:5" ht="13.5">
      <c r="A29" s="157"/>
      <c r="B29" s="157"/>
      <c r="C29" s="157"/>
      <c r="D29" s="157"/>
      <c r="E29" s="157"/>
    </row>
    <row r="30" spans="1:5" ht="13.5">
      <c r="A30" s="157"/>
      <c r="B30" s="157"/>
      <c r="C30" s="157"/>
      <c r="D30" s="157"/>
      <c r="E30" s="157"/>
    </row>
    <row r="31" spans="1:5" ht="13.5">
      <c r="A31" s="157"/>
      <c r="B31" s="157"/>
      <c r="C31" s="157"/>
      <c r="D31" s="157"/>
      <c r="E31" s="157"/>
    </row>
    <row r="32" spans="1:5" ht="13.5">
      <c r="A32" s="157"/>
      <c r="B32" s="157"/>
      <c r="C32" s="157"/>
      <c r="D32" s="157"/>
      <c r="E32" s="157"/>
    </row>
    <row r="33" spans="1:5" ht="13.5">
      <c r="A33" s="157"/>
      <c r="B33" s="157"/>
      <c r="C33" s="157"/>
      <c r="D33" s="157"/>
      <c r="E33" s="157"/>
    </row>
    <row r="34" spans="1:5" ht="13.5">
      <c r="A34" s="157"/>
      <c r="B34" s="157"/>
      <c r="C34" s="157"/>
      <c r="D34" s="157"/>
      <c r="E34" s="157"/>
    </row>
    <row r="35" spans="1:5" ht="13.5">
      <c r="A35" s="157"/>
      <c r="B35" s="157"/>
      <c r="C35" s="157"/>
      <c r="D35" s="157"/>
      <c r="E35" s="157"/>
    </row>
    <row r="36" spans="1:5" ht="13.5">
      <c r="A36" s="157"/>
      <c r="B36" s="157"/>
      <c r="C36" s="157"/>
      <c r="D36" s="157"/>
      <c r="E36" s="157"/>
    </row>
    <row r="37" spans="1:5" ht="13.5">
      <c r="A37" s="157"/>
      <c r="B37" s="157"/>
      <c r="C37" s="157"/>
      <c r="D37" s="157"/>
      <c r="E37" s="157"/>
    </row>
    <row r="38" spans="1:5" ht="13.5">
      <c r="A38" s="157"/>
      <c r="B38" s="157"/>
      <c r="C38" s="157"/>
      <c r="D38" s="157"/>
      <c r="E38" s="157"/>
    </row>
    <row r="39" spans="1:5" ht="13.5">
      <c r="A39" s="157"/>
      <c r="B39" s="157"/>
      <c r="C39" s="157"/>
      <c r="D39" s="157"/>
      <c r="E39" s="157"/>
    </row>
    <row r="40" spans="1:5" ht="13.5">
      <c r="A40" s="157"/>
      <c r="B40" s="157"/>
      <c r="C40" s="157"/>
      <c r="D40" s="157"/>
      <c r="E40" s="157"/>
    </row>
    <row r="41" spans="1:5" ht="13.5">
      <c r="A41" s="157"/>
      <c r="B41" s="157"/>
      <c r="C41" s="157"/>
      <c r="D41" s="157"/>
      <c r="E41" s="157"/>
    </row>
    <row r="42" spans="1:5" ht="13.5">
      <c r="A42" s="157"/>
      <c r="B42" s="157"/>
      <c r="C42" s="157"/>
      <c r="D42" s="157"/>
      <c r="E42" s="157"/>
    </row>
    <row r="43" spans="1:5" ht="13.5">
      <c r="A43" s="157"/>
      <c r="B43" s="157"/>
      <c r="C43" s="157"/>
      <c r="D43" s="157"/>
      <c r="E43" s="157"/>
    </row>
    <row r="44" spans="1:5" ht="13.5">
      <c r="A44" s="157"/>
      <c r="B44" s="157"/>
      <c r="C44" s="157"/>
      <c r="D44" s="157"/>
      <c r="E44" s="157"/>
    </row>
    <row r="45" spans="1:5" ht="13.5">
      <c r="A45" s="157"/>
      <c r="B45" s="157"/>
      <c r="C45" s="157"/>
      <c r="D45" s="157"/>
      <c r="E45" s="157"/>
    </row>
    <row r="46" spans="1:5" ht="13.5">
      <c r="A46" s="157"/>
      <c r="B46" s="157"/>
      <c r="C46" s="157"/>
      <c r="D46" s="157"/>
      <c r="E46" s="157"/>
    </row>
    <row r="47" spans="1:5" ht="13.5">
      <c r="A47" s="157"/>
      <c r="B47" s="157"/>
      <c r="C47" s="157"/>
      <c r="D47" s="157"/>
      <c r="E47" s="157"/>
    </row>
    <row r="48" spans="1:5" ht="13.5">
      <c r="A48" s="157"/>
      <c r="B48" s="157"/>
      <c r="C48" s="157"/>
      <c r="D48" s="157"/>
      <c r="E48" s="157"/>
    </row>
    <row r="49" spans="1:5" ht="13.5">
      <c r="A49" s="157"/>
      <c r="B49" s="157"/>
      <c r="C49" s="157"/>
      <c r="D49" s="157"/>
      <c r="E49" s="157"/>
    </row>
    <row r="50" spans="1:5" ht="13.5">
      <c r="A50" s="157"/>
      <c r="B50" s="157"/>
      <c r="C50" s="157"/>
      <c r="D50" s="157"/>
      <c r="E50" s="157"/>
    </row>
    <row r="51" spans="1:5" ht="13.5">
      <c r="A51" s="157"/>
      <c r="B51" s="157"/>
      <c r="C51" s="157"/>
      <c r="D51" s="157"/>
      <c r="E51" s="157"/>
    </row>
    <row r="52" spans="1:5" ht="13.5">
      <c r="A52" s="157"/>
      <c r="B52" s="157"/>
      <c r="C52" s="157"/>
      <c r="D52" s="157"/>
      <c r="E52" s="157"/>
    </row>
    <row r="53" spans="1:5" ht="13.5">
      <c r="A53" s="157"/>
      <c r="B53" s="157"/>
      <c r="C53" s="157"/>
      <c r="D53" s="157"/>
      <c r="E53" s="157"/>
    </row>
    <row r="54" spans="1:5" ht="13.5">
      <c r="A54" s="157"/>
      <c r="B54" s="157"/>
      <c r="C54" s="157"/>
      <c r="D54" s="157"/>
      <c r="E54" s="157"/>
    </row>
  </sheetData>
  <mergeCells count="9">
    <mergeCell ref="A11:C11"/>
    <mergeCell ref="E6:E7"/>
    <mergeCell ref="E8:E9"/>
    <mergeCell ref="A1:E1"/>
    <mergeCell ref="A2:E2"/>
    <mergeCell ref="A4:A5"/>
    <mergeCell ref="B4:B5"/>
    <mergeCell ref="C4:D4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0">
      <selection activeCell="E13" sqref="E13:F13"/>
    </sheetView>
  </sheetViews>
  <sheetFormatPr defaultColWidth="8.88671875" defaultRowHeight="13.5"/>
  <cols>
    <col min="1" max="1" width="9.6640625" style="0" customWidth="1"/>
  </cols>
  <sheetData>
    <row r="1" spans="1:13" s="12" customFormat="1" ht="32.25" customHeight="1">
      <c r="A1" s="521" t="s">
        <v>360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spans="5:11" s="241" customFormat="1" ht="18" customHeight="1">
      <c r="E2" s="242"/>
      <c r="F2" s="242"/>
      <c r="G2" s="242"/>
      <c r="H2" s="242"/>
      <c r="I2" s="243"/>
      <c r="J2" s="243"/>
      <c r="K2" s="244"/>
    </row>
    <row r="3" spans="1:11" s="245" customFormat="1" ht="21.75" customHeight="1">
      <c r="A3" s="553" t="s">
        <v>361</v>
      </c>
      <c r="B3" s="556" t="s">
        <v>362</v>
      </c>
      <c r="C3" s="557"/>
      <c r="D3" s="558"/>
      <c r="E3" s="559" t="s">
        <v>363</v>
      </c>
      <c r="F3" s="559"/>
      <c r="G3" s="559"/>
      <c r="H3" s="559"/>
      <c r="I3" s="559"/>
      <c r="J3" s="559"/>
      <c r="K3" s="560" t="s">
        <v>364</v>
      </c>
    </row>
    <row r="4" spans="1:11" s="245" customFormat="1" ht="21.75" customHeight="1">
      <c r="A4" s="554"/>
      <c r="B4" s="246"/>
      <c r="C4" s="246"/>
      <c r="D4" s="247"/>
      <c r="E4" s="248"/>
      <c r="F4" s="249"/>
      <c r="G4" s="239"/>
      <c r="H4" s="250"/>
      <c r="I4" s="251"/>
      <c r="J4" s="251"/>
      <c r="K4" s="561"/>
    </row>
    <row r="5" spans="1:11" s="245" customFormat="1" ht="21.75" customHeight="1">
      <c r="A5" s="554"/>
      <c r="B5" s="246" t="s">
        <v>365</v>
      </c>
      <c r="C5" s="113" t="s">
        <v>366</v>
      </c>
      <c r="D5" s="113" t="s">
        <v>367</v>
      </c>
      <c r="E5" s="135" t="s">
        <v>368</v>
      </c>
      <c r="F5" s="253" t="s">
        <v>369</v>
      </c>
      <c r="G5" s="253" t="s">
        <v>370</v>
      </c>
      <c r="H5" s="250" t="s">
        <v>371</v>
      </c>
      <c r="I5" s="254" t="s">
        <v>372</v>
      </c>
      <c r="J5" s="254" t="s">
        <v>373</v>
      </c>
      <c r="K5" s="561"/>
    </row>
    <row r="6" spans="1:11" s="245" customFormat="1" ht="21.75" customHeight="1">
      <c r="A6" s="555"/>
      <c r="B6" s="255"/>
      <c r="C6" s="122" t="s">
        <v>374</v>
      </c>
      <c r="D6" s="122" t="s">
        <v>375</v>
      </c>
      <c r="E6" s="256" t="s">
        <v>376</v>
      </c>
      <c r="F6" s="257" t="s">
        <v>377</v>
      </c>
      <c r="G6" s="258" t="s">
        <v>378</v>
      </c>
      <c r="H6" s="259" t="s">
        <v>379</v>
      </c>
      <c r="I6" s="259" t="s">
        <v>380</v>
      </c>
      <c r="J6" s="259" t="s">
        <v>381</v>
      </c>
      <c r="K6" s="562"/>
    </row>
    <row r="7" spans="1:11" s="245" customFormat="1" ht="26.25" customHeight="1">
      <c r="A7" s="238" t="s">
        <v>383</v>
      </c>
      <c r="B7" s="260">
        <v>99.6</v>
      </c>
      <c r="C7" s="248" t="s">
        <v>382</v>
      </c>
      <c r="D7" s="238" t="s">
        <v>382</v>
      </c>
      <c r="E7" s="261">
        <v>51</v>
      </c>
      <c r="F7" s="261">
        <v>6</v>
      </c>
      <c r="G7" s="261">
        <v>45</v>
      </c>
      <c r="H7" s="262">
        <v>13.791</v>
      </c>
      <c r="I7" s="261">
        <v>2211</v>
      </c>
      <c r="J7" s="263">
        <v>5545</v>
      </c>
      <c r="K7" s="264" t="s">
        <v>383</v>
      </c>
    </row>
    <row r="8" spans="1:11" s="245" customFormat="1" ht="26.25" customHeight="1">
      <c r="A8" s="265" t="s">
        <v>384</v>
      </c>
      <c r="B8" s="260">
        <v>207.3</v>
      </c>
      <c r="C8" s="248" t="s">
        <v>382</v>
      </c>
      <c r="D8" s="238" t="s">
        <v>382</v>
      </c>
      <c r="E8" s="261">
        <v>51</v>
      </c>
      <c r="F8" s="261">
        <v>6</v>
      </c>
      <c r="G8" s="261">
        <v>45</v>
      </c>
      <c r="H8" s="262">
        <v>13.791</v>
      </c>
      <c r="I8" s="261">
        <v>2221</v>
      </c>
      <c r="J8" s="263">
        <v>5197</v>
      </c>
      <c r="K8" s="266" t="s">
        <v>384</v>
      </c>
    </row>
    <row r="9" spans="1:11" s="275" customFormat="1" ht="26.25" customHeight="1">
      <c r="A9" s="267" t="s">
        <v>385</v>
      </c>
      <c r="B9" s="268">
        <v>240.61</v>
      </c>
      <c r="C9" s="269" t="s">
        <v>382</v>
      </c>
      <c r="D9" s="270" t="s">
        <v>382</v>
      </c>
      <c r="E9" s="271">
        <f>SUM(E13:E19)</f>
        <v>51</v>
      </c>
      <c r="F9" s="271">
        <f>SUM(F13:F19)</f>
        <v>6</v>
      </c>
      <c r="G9" s="271">
        <f>SUM(G13:G19)</f>
        <v>45</v>
      </c>
      <c r="H9" s="272">
        <v>13.792</v>
      </c>
      <c r="I9" s="271">
        <v>2079</v>
      </c>
      <c r="J9" s="273">
        <v>4842</v>
      </c>
      <c r="K9" s="274" t="s">
        <v>385</v>
      </c>
    </row>
    <row r="10" spans="1:11" s="275" customFormat="1" ht="26.25" customHeight="1">
      <c r="A10" s="270" t="s">
        <v>402</v>
      </c>
      <c r="B10" s="268">
        <v>240.61</v>
      </c>
      <c r="C10" s="268">
        <v>150.06</v>
      </c>
      <c r="D10" s="267">
        <v>90.55</v>
      </c>
      <c r="E10" s="271">
        <v>51</v>
      </c>
      <c r="F10" s="271">
        <v>6</v>
      </c>
      <c r="G10" s="271">
        <v>45</v>
      </c>
      <c r="H10" s="272">
        <v>13.792</v>
      </c>
      <c r="I10" s="271">
        <v>2116</v>
      </c>
      <c r="J10" s="273">
        <v>4899</v>
      </c>
      <c r="K10" s="276" t="s">
        <v>386</v>
      </c>
    </row>
    <row r="11" spans="1:11" s="275" customFormat="1" ht="26.25" customHeight="1">
      <c r="A11" s="270" t="s">
        <v>705</v>
      </c>
      <c r="B11" s="268">
        <v>240.61</v>
      </c>
      <c r="C11" s="268">
        <v>150.06</v>
      </c>
      <c r="D11" s="267">
        <v>90.55</v>
      </c>
      <c r="E11" s="271">
        <v>51</v>
      </c>
      <c r="F11" s="271">
        <v>6</v>
      </c>
      <c r="G11" s="271">
        <v>45</v>
      </c>
      <c r="H11" s="395">
        <v>13.792</v>
      </c>
      <c r="I11" s="271">
        <v>2154</v>
      </c>
      <c r="J11" s="271">
        <v>4657</v>
      </c>
      <c r="K11" s="276" t="s">
        <v>709</v>
      </c>
    </row>
    <row r="12" spans="1:11" s="280" customFormat="1" ht="26.25" customHeight="1">
      <c r="A12" s="277" t="s">
        <v>701</v>
      </c>
      <c r="B12" s="481">
        <v>237.28</v>
      </c>
      <c r="C12" s="478">
        <v>146.98</v>
      </c>
      <c r="D12" s="570">
        <v>90.3</v>
      </c>
      <c r="E12" s="278">
        <v>51</v>
      </c>
      <c r="F12" s="278">
        <v>6</v>
      </c>
      <c r="G12" s="278">
        <v>45</v>
      </c>
      <c r="H12" s="398">
        <v>13.793</v>
      </c>
      <c r="I12" s="278">
        <v>2114</v>
      </c>
      <c r="J12" s="278">
        <v>4499</v>
      </c>
      <c r="K12" s="279" t="s">
        <v>710</v>
      </c>
    </row>
    <row r="13" spans="1:11" s="245" customFormat="1" ht="26.25" customHeight="1">
      <c r="A13" s="247" t="s">
        <v>387</v>
      </c>
      <c r="B13" s="252">
        <v>0</v>
      </c>
      <c r="C13" s="246">
        <v>0</v>
      </c>
      <c r="D13" s="247">
        <v>0</v>
      </c>
      <c r="E13" s="281">
        <v>2</v>
      </c>
      <c r="F13" s="407">
        <v>1</v>
      </c>
      <c r="G13" s="407">
        <v>1</v>
      </c>
      <c r="H13" s="262">
        <v>0.518</v>
      </c>
      <c r="I13" s="400">
        <v>0</v>
      </c>
      <c r="J13" s="401">
        <v>0</v>
      </c>
      <c r="K13" s="252" t="s">
        <v>388</v>
      </c>
    </row>
    <row r="14" spans="1:11" s="245" customFormat="1" ht="26.25" customHeight="1">
      <c r="A14" s="247" t="s">
        <v>389</v>
      </c>
      <c r="B14" s="252">
        <v>0</v>
      </c>
      <c r="C14" s="246">
        <v>0</v>
      </c>
      <c r="D14" s="247">
        <v>0</v>
      </c>
      <c r="E14" s="399">
        <v>0</v>
      </c>
      <c r="F14" s="400">
        <v>0</v>
      </c>
      <c r="G14" s="399">
        <v>0</v>
      </c>
      <c r="H14" s="399">
        <v>0</v>
      </c>
      <c r="I14" s="400">
        <v>0</v>
      </c>
      <c r="J14" s="401">
        <v>0</v>
      </c>
      <c r="K14" s="252" t="s">
        <v>390</v>
      </c>
    </row>
    <row r="15" spans="1:11" s="245" customFormat="1" ht="26.25" customHeight="1">
      <c r="A15" s="247" t="s">
        <v>391</v>
      </c>
      <c r="B15" s="252">
        <v>0</v>
      </c>
      <c r="C15" s="246">
        <v>0</v>
      </c>
      <c r="E15" s="405">
        <v>1</v>
      </c>
      <c r="F15" s="400">
        <v>0</v>
      </c>
      <c r="G15" s="407">
        <v>1</v>
      </c>
      <c r="H15" s="262">
        <v>0.003</v>
      </c>
      <c r="I15" s="400">
        <v>0</v>
      </c>
      <c r="J15" s="401">
        <v>0</v>
      </c>
      <c r="K15" s="283" t="s">
        <v>392</v>
      </c>
    </row>
    <row r="16" spans="1:11" s="245" customFormat="1" ht="26.25" customHeight="1">
      <c r="A16" s="247" t="s">
        <v>393</v>
      </c>
      <c r="B16" s="252">
        <v>0</v>
      </c>
      <c r="C16" s="246">
        <v>0</v>
      </c>
      <c r="E16" s="405">
        <v>1</v>
      </c>
      <c r="F16" s="400">
        <v>0</v>
      </c>
      <c r="G16" s="407">
        <v>1</v>
      </c>
      <c r="H16" s="262">
        <v>0.025</v>
      </c>
      <c r="I16" s="400">
        <v>0</v>
      </c>
      <c r="J16" s="401">
        <v>0</v>
      </c>
      <c r="K16" s="283" t="s">
        <v>394</v>
      </c>
    </row>
    <row r="17" spans="1:11" s="245" customFormat="1" ht="26.25" customHeight="1">
      <c r="A17" s="247" t="s">
        <v>395</v>
      </c>
      <c r="B17" s="252">
        <v>0</v>
      </c>
      <c r="C17" s="246">
        <v>0</v>
      </c>
      <c r="E17" s="405">
        <v>3</v>
      </c>
      <c r="F17" s="400">
        <v>0</v>
      </c>
      <c r="G17" s="407">
        <v>3</v>
      </c>
      <c r="H17" s="262">
        <v>0.163</v>
      </c>
      <c r="I17" s="400">
        <v>0</v>
      </c>
      <c r="J17" s="401">
        <v>0</v>
      </c>
      <c r="K17" s="283" t="s">
        <v>396</v>
      </c>
    </row>
    <row r="18" spans="1:11" s="245" customFormat="1" ht="26.25" customHeight="1">
      <c r="A18" s="247" t="s">
        <v>397</v>
      </c>
      <c r="B18" s="252">
        <v>0</v>
      </c>
      <c r="C18" s="246">
        <v>0</v>
      </c>
      <c r="E18" s="405">
        <v>42</v>
      </c>
      <c r="F18" s="407">
        <v>4</v>
      </c>
      <c r="G18" s="407">
        <v>38</v>
      </c>
      <c r="H18" s="284">
        <v>7.055</v>
      </c>
      <c r="I18" s="400">
        <v>0</v>
      </c>
      <c r="J18" s="401">
        <v>0</v>
      </c>
      <c r="K18" s="283" t="s">
        <v>398</v>
      </c>
    </row>
    <row r="19" spans="1:11" s="245" customFormat="1" ht="26.25" customHeight="1">
      <c r="A19" s="285" t="s">
        <v>399</v>
      </c>
      <c r="B19" s="366">
        <v>0</v>
      </c>
      <c r="C19" s="255">
        <v>0</v>
      </c>
      <c r="D19" s="404"/>
      <c r="E19" s="406">
        <v>2</v>
      </c>
      <c r="F19" s="408">
        <v>1</v>
      </c>
      <c r="G19" s="409">
        <v>1</v>
      </c>
      <c r="H19" s="286">
        <v>6.028</v>
      </c>
      <c r="I19" s="402">
        <v>0</v>
      </c>
      <c r="J19" s="402">
        <v>0</v>
      </c>
      <c r="K19" s="288" t="s">
        <v>400</v>
      </c>
    </row>
    <row r="20" spans="1:11" s="294" customFormat="1" ht="15.75" customHeight="1">
      <c r="A20" s="289" t="s">
        <v>401</v>
      </c>
      <c r="B20" s="289"/>
      <c r="C20" s="289"/>
      <c r="D20" s="289"/>
      <c r="E20" s="290"/>
      <c r="F20" s="290"/>
      <c r="G20" s="290"/>
      <c r="H20" s="290"/>
      <c r="I20" s="291"/>
      <c r="J20" s="292"/>
      <c r="K20" s="293" t="s">
        <v>698</v>
      </c>
    </row>
    <row r="21" spans="1:11" s="294" customFormat="1" ht="15.75" customHeight="1">
      <c r="A21" s="295" t="s">
        <v>723</v>
      </c>
      <c r="B21" s="295"/>
      <c r="C21" s="295"/>
      <c r="D21" s="295"/>
      <c r="E21" s="290"/>
      <c r="F21" s="290"/>
      <c r="G21" s="290"/>
      <c r="H21" s="296"/>
      <c r="I21" s="290"/>
      <c r="J21" s="292"/>
      <c r="K21" s="293" t="s">
        <v>724</v>
      </c>
    </row>
    <row r="23" spans="1:10" ht="13.5">
      <c r="A23" s="477"/>
      <c r="B23" s="474"/>
      <c r="C23" s="473"/>
      <c r="D23" s="474"/>
      <c r="E23" s="475"/>
      <c r="F23" s="475"/>
      <c r="G23" s="475"/>
      <c r="H23" s="476"/>
      <c r="I23" s="428"/>
      <c r="J23" s="475"/>
    </row>
  </sheetData>
  <mergeCells count="5">
    <mergeCell ref="A1:M1"/>
    <mergeCell ref="A3:A6"/>
    <mergeCell ref="B3:D3"/>
    <mergeCell ref="E3:J3"/>
    <mergeCell ref="K3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9">
      <selection activeCell="G39" sqref="G39"/>
    </sheetView>
  </sheetViews>
  <sheetFormatPr defaultColWidth="8.88671875" defaultRowHeight="13.5"/>
  <cols>
    <col min="1" max="1" width="9.99609375" style="0" customWidth="1"/>
    <col min="2" max="2" width="19.5546875" style="0" customWidth="1"/>
    <col min="3" max="3" width="9.21484375" style="0" customWidth="1"/>
    <col min="4" max="4" width="7.3359375" style="0" customWidth="1"/>
    <col min="5" max="5" width="7.99609375" style="0" customWidth="1"/>
    <col min="6" max="6" width="11.5546875" style="0" customWidth="1"/>
    <col min="7" max="7" width="11.99609375" style="0" customWidth="1"/>
  </cols>
  <sheetData>
    <row r="1" spans="1:7" s="297" customFormat="1" ht="32.25" customHeight="1">
      <c r="A1" s="563" t="s">
        <v>447</v>
      </c>
      <c r="B1" s="564"/>
      <c r="C1" s="564"/>
      <c r="D1" s="564"/>
      <c r="E1" s="564"/>
      <c r="F1" s="564"/>
      <c r="G1" s="564"/>
    </row>
    <row r="2" spans="1:7" s="289" customFormat="1" ht="15.75" customHeight="1">
      <c r="A2" s="294" t="s">
        <v>448</v>
      </c>
      <c r="B2" s="294"/>
      <c r="C2" s="298"/>
      <c r="D2" s="298" t="s">
        <v>403</v>
      </c>
      <c r="E2" s="298" t="s">
        <v>403</v>
      </c>
      <c r="F2" s="298" t="s">
        <v>404</v>
      </c>
      <c r="G2" s="299" t="s">
        <v>405</v>
      </c>
    </row>
    <row r="3" spans="1:7" s="154" customFormat="1" ht="30" customHeight="1">
      <c r="A3" s="221" t="s">
        <v>406</v>
      </c>
      <c r="B3" s="222" t="s">
        <v>407</v>
      </c>
      <c r="C3" s="222" t="s">
        <v>408</v>
      </c>
      <c r="D3" s="300" t="s">
        <v>409</v>
      </c>
      <c r="E3" s="300" t="s">
        <v>410</v>
      </c>
      <c r="F3" s="315" t="s">
        <v>445</v>
      </c>
      <c r="G3" s="301" t="s">
        <v>411</v>
      </c>
    </row>
    <row r="4" spans="1:7" s="154" customFormat="1" ht="28.5" customHeight="1">
      <c r="A4" s="239"/>
      <c r="B4" s="239" t="s">
        <v>412</v>
      </c>
      <c r="C4" s="302" t="s">
        <v>379</v>
      </c>
      <c r="D4" s="153" t="s">
        <v>454</v>
      </c>
      <c r="E4" s="303" t="s">
        <v>413</v>
      </c>
      <c r="F4" s="316" t="s">
        <v>446</v>
      </c>
      <c r="G4" s="303"/>
    </row>
    <row r="5" spans="1:7" s="309" customFormat="1" ht="25.5" customHeight="1">
      <c r="A5" s="304" t="s">
        <v>414</v>
      </c>
      <c r="B5" s="305" t="s">
        <v>415</v>
      </c>
      <c r="C5" s="306">
        <f>SUM(C7:C23)</f>
        <v>12684133</v>
      </c>
      <c r="D5" s="307">
        <f>SUM(D7,D10,D13,D16,D19,D22)</f>
        <v>2114</v>
      </c>
      <c r="E5" s="278">
        <v>4499</v>
      </c>
      <c r="F5" s="278">
        <f>SUM(F7:F22)</f>
        <v>9</v>
      </c>
      <c r="G5" s="308" t="s">
        <v>416</v>
      </c>
    </row>
    <row r="6" spans="1:7" s="309" customFormat="1" ht="25.5" customHeight="1">
      <c r="A6" s="317"/>
      <c r="B6" s="305"/>
      <c r="C6" s="278"/>
      <c r="D6" s="307"/>
      <c r="E6" s="278"/>
      <c r="F6" s="278"/>
      <c r="G6" s="279"/>
    </row>
    <row r="7" spans="1:7" s="154" customFormat="1" ht="25.5" customHeight="1">
      <c r="A7" s="238" t="s">
        <v>417</v>
      </c>
      <c r="B7" s="310" t="s">
        <v>418</v>
      </c>
      <c r="C7" s="261">
        <v>517696</v>
      </c>
      <c r="D7" s="248">
        <v>67</v>
      </c>
      <c r="E7" s="261">
        <v>160</v>
      </c>
      <c r="F7" s="248">
        <v>3</v>
      </c>
      <c r="G7" s="264" t="s">
        <v>419</v>
      </c>
    </row>
    <row r="8" spans="1:7" s="154" customFormat="1" ht="28.5" customHeight="1">
      <c r="A8" s="238" t="s">
        <v>420</v>
      </c>
      <c r="B8" s="310" t="s">
        <v>421</v>
      </c>
      <c r="C8" s="261"/>
      <c r="D8" s="248"/>
      <c r="E8" s="261"/>
      <c r="F8" s="248"/>
      <c r="G8" s="264"/>
    </row>
    <row r="9" spans="1:7" s="154" customFormat="1" ht="25.5" customHeight="1">
      <c r="A9" s="238"/>
      <c r="B9" s="310"/>
      <c r="C9" s="261"/>
      <c r="D9" s="248"/>
      <c r="E9" s="261"/>
      <c r="F9" s="248"/>
      <c r="G9" s="264"/>
    </row>
    <row r="10" spans="1:7" s="154" customFormat="1" ht="29.25" customHeight="1">
      <c r="A10" s="238" t="s">
        <v>422</v>
      </c>
      <c r="B10" s="159" t="s">
        <v>449</v>
      </c>
      <c r="C10" s="261">
        <v>5999178</v>
      </c>
      <c r="D10" s="248">
        <v>699</v>
      </c>
      <c r="E10" s="261">
        <v>1594</v>
      </c>
      <c r="F10" s="248" t="s">
        <v>423</v>
      </c>
      <c r="G10" s="264" t="s">
        <v>424</v>
      </c>
    </row>
    <row r="11" spans="1:7" s="154" customFormat="1" ht="43.5" customHeight="1">
      <c r="A11" s="238" t="s">
        <v>425</v>
      </c>
      <c r="B11" s="159" t="s">
        <v>450</v>
      </c>
      <c r="C11" s="261"/>
      <c r="D11" s="248"/>
      <c r="E11" s="261"/>
      <c r="F11" s="260"/>
      <c r="G11" s="264"/>
    </row>
    <row r="12" spans="1:7" s="154" customFormat="1" ht="25.5" customHeight="1">
      <c r="A12" s="238"/>
      <c r="B12" s="310"/>
      <c r="C12" s="261"/>
      <c r="D12" s="248"/>
      <c r="E12" s="261"/>
      <c r="F12" s="260"/>
      <c r="G12" s="264"/>
    </row>
    <row r="13" spans="1:7" s="154" customFormat="1" ht="25.5" customHeight="1">
      <c r="A13" s="238" t="s">
        <v>426</v>
      </c>
      <c r="B13" s="310" t="s">
        <v>427</v>
      </c>
      <c r="C13" s="261">
        <v>1251698</v>
      </c>
      <c r="D13" s="248">
        <v>907</v>
      </c>
      <c r="E13" s="261">
        <v>1873</v>
      </c>
      <c r="F13" s="248" t="s">
        <v>423</v>
      </c>
      <c r="G13" s="264" t="s">
        <v>428</v>
      </c>
    </row>
    <row r="14" spans="1:7" s="154" customFormat="1" ht="30" customHeight="1">
      <c r="A14" s="238" t="s">
        <v>429</v>
      </c>
      <c r="B14" s="159" t="s">
        <v>451</v>
      </c>
      <c r="C14" s="261"/>
      <c r="D14" s="248"/>
      <c r="E14" s="261" t="s">
        <v>430</v>
      </c>
      <c r="F14" s="248"/>
      <c r="G14" s="264"/>
    </row>
    <row r="15" spans="1:7" s="154" customFormat="1" ht="25.5" customHeight="1">
      <c r="A15" s="238"/>
      <c r="B15" s="310"/>
      <c r="C15" s="261"/>
      <c r="D15" s="248"/>
      <c r="E15" s="261"/>
      <c r="F15" s="248"/>
      <c r="G15" s="264"/>
    </row>
    <row r="16" spans="1:7" s="154" customFormat="1" ht="33" customHeight="1">
      <c r="A16" s="238" t="s">
        <v>431</v>
      </c>
      <c r="B16" s="159" t="s">
        <v>452</v>
      </c>
      <c r="C16" s="261">
        <v>4178470</v>
      </c>
      <c r="D16" s="248">
        <v>426</v>
      </c>
      <c r="E16" s="261">
        <v>851</v>
      </c>
      <c r="F16" s="248">
        <v>1</v>
      </c>
      <c r="G16" s="264" t="s">
        <v>432</v>
      </c>
    </row>
    <row r="17" spans="1:7" s="154" customFormat="1" ht="33" customHeight="1">
      <c r="A17" s="238" t="s">
        <v>433</v>
      </c>
      <c r="B17" s="159" t="s">
        <v>453</v>
      </c>
      <c r="C17" s="261"/>
      <c r="D17" s="248"/>
      <c r="E17" s="261" t="s">
        <v>430</v>
      </c>
      <c r="F17" s="248"/>
      <c r="G17" s="264"/>
    </row>
    <row r="18" spans="1:7" s="154" customFormat="1" ht="25.5" customHeight="1">
      <c r="A18" s="238"/>
      <c r="B18" s="310"/>
      <c r="C18" s="261"/>
      <c r="D18" s="248"/>
      <c r="E18" s="261"/>
      <c r="F18" s="248"/>
      <c r="G18" s="264"/>
    </row>
    <row r="19" spans="1:7" s="154" customFormat="1" ht="25.5" customHeight="1">
      <c r="A19" s="238" t="s">
        <v>434</v>
      </c>
      <c r="B19" s="310" t="s">
        <v>435</v>
      </c>
      <c r="C19" s="261">
        <v>611240</v>
      </c>
      <c r="D19" s="248">
        <v>12</v>
      </c>
      <c r="E19" s="261">
        <v>15</v>
      </c>
      <c r="F19" s="248">
        <v>3</v>
      </c>
      <c r="G19" s="264" t="s">
        <v>436</v>
      </c>
    </row>
    <row r="20" spans="1:7" s="154" customFormat="1" ht="25.5" customHeight="1">
      <c r="A20" s="238" t="s">
        <v>437</v>
      </c>
      <c r="B20" s="310" t="s">
        <v>438</v>
      </c>
      <c r="C20" s="261"/>
      <c r="D20" s="248"/>
      <c r="E20" s="261"/>
      <c r="F20" s="248"/>
      <c r="G20" s="264"/>
    </row>
    <row r="21" spans="1:7" s="154" customFormat="1" ht="21.75" customHeight="1">
      <c r="A21" s="238"/>
      <c r="B21" s="310"/>
      <c r="C21" s="261"/>
      <c r="D21" s="248"/>
      <c r="E21" s="261"/>
      <c r="F21" s="248"/>
      <c r="G21" s="264"/>
    </row>
    <row r="22" spans="1:7" s="154" customFormat="1" ht="25.5" customHeight="1">
      <c r="A22" s="238" t="s">
        <v>439</v>
      </c>
      <c r="B22" s="310" t="s">
        <v>440</v>
      </c>
      <c r="C22" s="261">
        <v>125851</v>
      </c>
      <c r="D22" s="248">
        <v>3</v>
      </c>
      <c r="E22" s="261">
        <v>6</v>
      </c>
      <c r="F22" s="248">
        <v>2</v>
      </c>
      <c r="G22" s="264" t="s">
        <v>441</v>
      </c>
    </row>
    <row r="23" spans="1:7" s="154" customFormat="1" ht="25.5" customHeight="1">
      <c r="A23" s="239" t="s">
        <v>442</v>
      </c>
      <c r="B23" s="311" t="s">
        <v>443</v>
      </c>
      <c r="C23" s="287"/>
      <c r="D23" s="249"/>
      <c r="E23" s="287"/>
      <c r="F23" s="249"/>
      <c r="G23" s="303"/>
    </row>
    <row r="24" spans="1:7" s="154" customFormat="1" ht="28.5" customHeight="1">
      <c r="A24" s="154" t="s">
        <v>444</v>
      </c>
      <c r="C24" s="312"/>
      <c r="D24" s="312"/>
      <c r="E24" s="291"/>
      <c r="F24" s="292"/>
      <c r="G24" s="293" t="s">
        <v>698</v>
      </c>
    </row>
    <row r="25" spans="1:6" s="154" customFormat="1" ht="17.25" customHeight="1">
      <c r="A25" s="484" t="s">
        <v>720</v>
      </c>
      <c r="B25" s="114"/>
      <c r="C25" s="114"/>
      <c r="D25" s="483" t="s">
        <v>721</v>
      </c>
      <c r="E25" s="483"/>
      <c r="F25" s="483"/>
    </row>
    <row r="26" spans="1:6" s="314" customFormat="1" ht="13.5">
      <c r="A26" s="483"/>
      <c r="B26" s="128"/>
      <c r="C26" s="128"/>
      <c r="D26" s="483" t="s">
        <v>722</v>
      </c>
      <c r="E26" s="483"/>
      <c r="F26" s="483"/>
    </row>
  </sheetData>
  <mergeCells count="1">
    <mergeCell ref="A1:G1"/>
  </mergeCells>
  <printOptions/>
  <pageMargins left="0.53" right="0.48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H34" sqref="H34"/>
    </sheetView>
  </sheetViews>
  <sheetFormatPr defaultColWidth="8.88671875" defaultRowHeight="13.5"/>
  <cols>
    <col min="2" max="2" width="18.4453125" style="0" customWidth="1"/>
    <col min="4" max="4" width="17.21484375" style="0" customWidth="1"/>
  </cols>
  <sheetData>
    <row r="1" spans="1:6" s="240" customFormat="1" ht="32.25" customHeight="1">
      <c r="A1" s="565" t="s">
        <v>455</v>
      </c>
      <c r="B1" s="521"/>
      <c r="C1" s="521"/>
      <c r="D1" s="521"/>
      <c r="E1" s="521"/>
      <c r="F1" s="521"/>
    </row>
    <row r="2" spans="2:3" s="240" customFormat="1" ht="9.75" customHeight="1">
      <c r="B2" s="318"/>
      <c r="C2" s="319"/>
    </row>
    <row r="3" spans="1:6" s="19" customFormat="1" ht="18" customHeight="1">
      <c r="A3" s="566" t="s">
        <v>456</v>
      </c>
      <c r="B3" s="567"/>
      <c r="C3" s="222" t="s">
        <v>457</v>
      </c>
      <c r="D3" s="301" t="s">
        <v>458</v>
      </c>
      <c r="E3" s="568" t="s">
        <v>459</v>
      </c>
      <c r="F3" s="567"/>
    </row>
    <row r="4" spans="1:6" s="19" customFormat="1" ht="15.75" customHeight="1">
      <c r="A4" s="529" t="s">
        <v>460</v>
      </c>
      <c r="B4" s="529"/>
      <c r="C4" s="143" t="s">
        <v>461</v>
      </c>
      <c r="D4" s="52" t="s">
        <v>379</v>
      </c>
      <c r="E4" s="569" t="s">
        <v>462</v>
      </c>
      <c r="F4" s="529"/>
    </row>
    <row r="5" spans="1:6" s="324" customFormat="1" ht="18" customHeight="1">
      <c r="A5" s="320" t="s">
        <v>463</v>
      </c>
      <c r="B5" s="321" t="s">
        <v>333</v>
      </c>
      <c r="C5" s="322">
        <f>SUM(C6:C50)</f>
        <v>45</v>
      </c>
      <c r="D5" s="323">
        <f>SUM(D6:D50)</f>
        <v>1108269</v>
      </c>
      <c r="E5" s="321" t="s">
        <v>464</v>
      </c>
      <c r="F5" s="321" t="s">
        <v>465</v>
      </c>
    </row>
    <row r="6" spans="1:6" s="23" customFormat="1" ht="13.5" customHeight="1">
      <c r="A6" s="325" t="s">
        <v>466</v>
      </c>
      <c r="B6" s="26" t="s">
        <v>467</v>
      </c>
      <c r="C6" s="26">
        <v>1</v>
      </c>
      <c r="D6" s="326">
        <v>252</v>
      </c>
      <c r="E6" s="325" t="s">
        <v>468</v>
      </c>
      <c r="F6" s="26" t="s">
        <v>469</v>
      </c>
    </row>
    <row r="7" spans="1:6" s="23" customFormat="1" ht="13.5" customHeight="1">
      <c r="A7" s="325" t="s">
        <v>470</v>
      </c>
      <c r="B7" s="26" t="s">
        <v>471</v>
      </c>
      <c r="C7" s="26">
        <v>1</v>
      </c>
      <c r="D7" s="327">
        <v>3174</v>
      </c>
      <c r="E7" s="325" t="s">
        <v>472</v>
      </c>
      <c r="F7" s="26" t="s">
        <v>473</v>
      </c>
    </row>
    <row r="8" spans="1:6" s="23" customFormat="1" ht="13.5" customHeight="1">
      <c r="A8" s="325" t="s">
        <v>474</v>
      </c>
      <c r="B8" s="26" t="s">
        <v>475</v>
      </c>
      <c r="C8" s="26">
        <v>1</v>
      </c>
      <c r="D8" s="327">
        <v>24694</v>
      </c>
      <c r="E8" s="325" t="s">
        <v>476</v>
      </c>
      <c r="F8" s="26" t="s">
        <v>477</v>
      </c>
    </row>
    <row r="9" spans="1:6" s="23" customFormat="1" ht="13.5" customHeight="1">
      <c r="A9" s="325" t="s">
        <v>478</v>
      </c>
      <c r="B9" s="26" t="s">
        <v>479</v>
      </c>
      <c r="C9" s="26">
        <v>3</v>
      </c>
      <c r="D9" s="327">
        <v>155863</v>
      </c>
      <c r="E9" s="325" t="s">
        <v>480</v>
      </c>
      <c r="F9" s="26" t="s">
        <v>481</v>
      </c>
    </row>
    <row r="10" spans="1:6" s="23" customFormat="1" ht="13.5" customHeight="1">
      <c r="A10" s="325" t="s">
        <v>482</v>
      </c>
      <c r="B10" s="26"/>
      <c r="C10" s="26"/>
      <c r="D10" s="327">
        <v>5058</v>
      </c>
      <c r="E10" s="325" t="s">
        <v>483</v>
      </c>
      <c r="F10" s="26" t="s">
        <v>484</v>
      </c>
    </row>
    <row r="11" spans="1:6" s="23" customFormat="1" ht="13.5" customHeight="1">
      <c r="A11" s="325" t="s">
        <v>482</v>
      </c>
      <c r="B11" s="26"/>
      <c r="C11" s="26"/>
      <c r="D11" s="327">
        <v>2281</v>
      </c>
      <c r="E11" s="325" t="s">
        <v>485</v>
      </c>
      <c r="F11" s="26" t="s">
        <v>486</v>
      </c>
    </row>
    <row r="12" spans="1:6" s="23" customFormat="1" ht="13.5" customHeight="1">
      <c r="A12" s="325" t="s">
        <v>487</v>
      </c>
      <c r="B12" s="26" t="s">
        <v>488</v>
      </c>
      <c r="C12" s="26">
        <v>7</v>
      </c>
      <c r="D12" s="327">
        <v>1314</v>
      </c>
      <c r="E12" s="325" t="s">
        <v>489</v>
      </c>
      <c r="F12" s="26" t="s">
        <v>490</v>
      </c>
    </row>
    <row r="13" spans="1:6" s="23" customFormat="1" ht="13.5" customHeight="1">
      <c r="A13" s="325" t="s">
        <v>482</v>
      </c>
      <c r="B13" s="26"/>
      <c r="C13" s="26"/>
      <c r="D13" s="327">
        <v>6407</v>
      </c>
      <c r="E13" s="325" t="s">
        <v>491</v>
      </c>
      <c r="F13" s="26" t="s">
        <v>492</v>
      </c>
    </row>
    <row r="14" spans="1:6" s="23" customFormat="1" ht="13.5" customHeight="1">
      <c r="A14" s="325" t="s">
        <v>482</v>
      </c>
      <c r="B14" s="26"/>
      <c r="C14" s="26"/>
      <c r="D14" s="327">
        <v>14027</v>
      </c>
      <c r="E14" s="325" t="s">
        <v>493</v>
      </c>
      <c r="F14" s="26" t="s">
        <v>494</v>
      </c>
    </row>
    <row r="15" spans="1:6" s="23" customFormat="1" ht="13.5" customHeight="1">
      <c r="A15" s="325" t="s">
        <v>482</v>
      </c>
      <c r="B15" s="26"/>
      <c r="C15" s="26"/>
      <c r="D15" s="327">
        <v>29626</v>
      </c>
      <c r="E15" s="325" t="s">
        <v>495</v>
      </c>
      <c r="F15" s="26" t="s">
        <v>496</v>
      </c>
    </row>
    <row r="16" spans="1:6" s="23" customFormat="1" ht="13.5" customHeight="1">
      <c r="A16" s="325" t="s">
        <v>482</v>
      </c>
      <c r="B16" s="26"/>
      <c r="C16" s="26"/>
      <c r="D16" s="327">
        <v>1087</v>
      </c>
      <c r="E16" s="325" t="s">
        <v>497</v>
      </c>
      <c r="F16" s="26" t="s">
        <v>498</v>
      </c>
    </row>
    <row r="17" spans="1:6" s="23" customFormat="1" ht="13.5" customHeight="1">
      <c r="A17" s="325" t="s">
        <v>482</v>
      </c>
      <c r="B17" s="26"/>
      <c r="C17" s="26"/>
      <c r="D17" s="326">
        <v>954</v>
      </c>
      <c r="E17" s="325" t="s">
        <v>499</v>
      </c>
      <c r="F17" s="26" t="s">
        <v>500</v>
      </c>
    </row>
    <row r="18" spans="1:6" s="23" customFormat="1" ht="13.5" customHeight="1">
      <c r="A18" s="325" t="s">
        <v>482</v>
      </c>
      <c r="B18" s="26"/>
      <c r="C18" s="26"/>
      <c r="D18" s="327">
        <v>2077</v>
      </c>
      <c r="E18" s="325" t="s">
        <v>501</v>
      </c>
      <c r="F18" s="26" t="s">
        <v>502</v>
      </c>
    </row>
    <row r="19" spans="1:6" s="23" customFormat="1" ht="13.5" customHeight="1">
      <c r="A19" s="325" t="s">
        <v>503</v>
      </c>
      <c r="B19" s="26" t="s">
        <v>504</v>
      </c>
      <c r="C19" s="26">
        <v>12</v>
      </c>
      <c r="D19" s="327">
        <v>69223</v>
      </c>
      <c r="E19" s="325" t="s">
        <v>505</v>
      </c>
      <c r="F19" s="26" t="s">
        <v>506</v>
      </c>
    </row>
    <row r="20" spans="1:6" s="23" customFormat="1" ht="13.5" customHeight="1">
      <c r="A20" s="325" t="s">
        <v>482</v>
      </c>
      <c r="B20" s="26"/>
      <c r="C20" s="26"/>
      <c r="D20" s="327">
        <v>30347</v>
      </c>
      <c r="E20" s="325" t="s">
        <v>507</v>
      </c>
      <c r="F20" s="26" t="s">
        <v>508</v>
      </c>
    </row>
    <row r="21" spans="1:6" s="23" customFormat="1" ht="13.5" customHeight="1">
      <c r="A21" s="325" t="s">
        <v>482</v>
      </c>
      <c r="B21" s="26"/>
      <c r="C21" s="26"/>
      <c r="D21" s="327">
        <v>14380</v>
      </c>
      <c r="E21" s="325" t="s">
        <v>509</v>
      </c>
      <c r="F21" s="26" t="s">
        <v>510</v>
      </c>
    </row>
    <row r="22" spans="1:6" s="23" customFormat="1" ht="13.5" customHeight="1">
      <c r="A22" s="325" t="s">
        <v>482</v>
      </c>
      <c r="B22" s="26"/>
      <c r="C22" s="26"/>
      <c r="D22" s="327">
        <v>3968</v>
      </c>
      <c r="E22" s="325" t="s">
        <v>511</v>
      </c>
      <c r="F22" s="26" t="s">
        <v>512</v>
      </c>
    </row>
    <row r="23" spans="1:6" s="23" customFormat="1" ht="13.5" customHeight="1">
      <c r="A23" s="325" t="s">
        <v>482</v>
      </c>
      <c r="B23" s="26"/>
      <c r="C23" s="26"/>
      <c r="D23" s="327">
        <v>14261</v>
      </c>
      <c r="E23" s="325" t="s">
        <v>513</v>
      </c>
      <c r="F23" s="26" t="s">
        <v>514</v>
      </c>
    </row>
    <row r="24" spans="1:6" s="23" customFormat="1" ht="13.5" customHeight="1">
      <c r="A24" s="325" t="s">
        <v>482</v>
      </c>
      <c r="B24" s="26"/>
      <c r="C24" s="26"/>
      <c r="D24" s="327">
        <v>21757</v>
      </c>
      <c r="E24" s="325" t="s">
        <v>515</v>
      </c>
      <c r="F24" s="26" t="s">
        <v>516</v>
      </c>
    </row>
    <row r="25" spans="1:6" s="23" customFormat="1" ht="13.5" customHeight="1">
      <c r="A25" s="325" t="s">
        <v>482</v>
      </c>
      <c r="B25" s="26"/>
      <c r="C25" s="26"/>
      <c r="D25" s="327">
        <v>9844</v>
      </c>
      <c r="E25" s="325" t="s">
        <v>517</v>
      </c>
      <c r="F25" s="26" t="s">
        <v>518</v>
      </c>
    </row>
    <row r="26" spans="1:6" s="23" customFormat="1" ht="13.5" customHeight="1">
      <c r="A26" s="325" t="s">
        <v>482</v>
      </c>
      <c r="B26" s="26"/>
      <c r="C26" s="26"/>
      <c r="D26" s="327">
        <v>1998</v>
      </c>
      <c r="E26" s="325" t="s">
        <v>519</v>
      </c>
      <c r="F26" s="26" t="s">
        <v>520</v>
      </c>
    </row>
    <row r="27" spans="1:6" s="23" customFormat="1" ht="13.5" customHeight="1">
      <c r="A27" s="325" t="s">
        <v>482</v>
      </c>
      <c r="B27" s="26"/>
      <c r="C27" s="26"/>
      <c r="D27" s="327">
        <v>2303</v>
      </c>
      <c r="E27" s="325" t="s">
        <v>521</v>
      </c>
      <c r="F27" s="26" t="s">
        <v>522</v>
      </c>
    </row>
    <row r="28" spans="1:6" s="23" customFormat="1" ht="13.5" customHeight="1">
      <c r="A28" s="325" t="s">
        <v>482</v>
      </c>
      <c r="B28" s="26"/>
      <c r="C28" s="26"/>
      <c r="D28" s="327">
        <v>1989</v>
      </c>
      <c r="E28" s="325" t="s">
        <v>523</v>
      </c>
      <c r="F28" s="26" t="s">
        <v>726</v>
      </c>
    </row>
    <row r="29" spans="1:6" s="23" customFormat="1" ht="13.5" customHeight="1">
      <c r="A29" s="325" t="s">
        <v>482</v>
      </c>
      <c r="B29" s="26"/>
      <c r="C29" s="26"/>
      <c r="D29" s="327">
        <v>3735</v>
      </c>
      <c r="E29" s="325" t="s">
        <v>524</v>
      </c>
      <c r="F29" s="26" t="s">
        <v>525</v>
      </c>
    </row>
    <row r="30" spans="1:6" s="23" customFormat="1" ht="13.5" customHeight="1">
      <c r="A30" s="325" t="s">
        <v>482</v>
      </c>
      <c r="B30" s="26"/>
      <c r="C30" s="26"/>
      <c r="D30" s="327">
        <v>7944</v>
      </c>
      <c r="E30" s="325" t="s">
        <v>526</v>
      </c>
      <c r="F30" s="26" t="s">
        <v>527</v>
      </c>
    </row>
    <row r="31" spans="1:6" s="23" customFormat="1" ht="13.5" customHeight="1">
      <c r="A31" s="325" t="s">
        <v>528</v>
      </c>
      <c r="B31" s="26" t="s">
        <v>529</v>
      </c>
      <c r="C31" s="26">
        <v>10</v>
      </c>
      <c r="D31" s="327">
        <v>77157</v>
      </c>
      <c r="E31" s="325" t="s">
        <v>530</v>
      </c>
      <c r="F31" s="26" t="s">
        <v>531</v>
      </c>
    </row>
    <row r="32" spans="1:6" s="23" customFormat="1" ht="13.5" customHeight="1">
      <c r="A32" s="325" t="s">
        <v>482</v>
      </c>
      <c r="B32" s="26"/>
      <c r="C32" s="26"/>
      <c r="D32" s="327">
        <v>145884</v>
      </c>
      <c r="E32" s="325" t="s">
        <v>532</v>
      </c>
      <c r="F32" s="26" t="s">
        <v>727</v>
      </c>
    </row>
    <row r="33" spans="1:6" s="23" customFormat="1" ht="13.5" customHeight="1">
      <c r="A33" s="325" t="s">
        <v>482</v>
      </c>
      <c r="B33" s="26"/>
      <c r="C33" s="26"/>
      <c r="D33" s="327">
        <v>45719</v>
      </c>
      <c r="E33" s="325" t="s">
        <v>533</v>
      </c>
      <c r="F33" s="26" t="s">
        <v>534</v>
      </c>
    </row>
    <row r="34" spans="1:6" s="23" customFormat="1" ht="13.5" customHeight="1">
      <c r="A34" s="325" t="s">
        <v>482</v>
      </c>
      <c r="B34" s="26"/>
      <c r="C34" s="26"/>
      <c r="D34" s="327">
        <v>21719</v>
      </c>
      <c r="E34" s="325" t="s">
        <v>535</v>
      </c>
      <c r="F34" s="26" t="s">
        <v>536</v>
      </c>
    </row>
    <row r="35" spans="1:6" s="23" customFormat="1" ht="13.5" customHeight="1">
      <c r="A35" s="325" t="s">
        <v>482</v>
      </c>
      <c r="B35" s="26"/>
      <c r="C35" s="26"/>
      <c r="D35" s="327">
        <v>16552</v>
      </c>
      <c r="E35" s="325" t="s">
        <v>537</v>
      </c>
      <c r="F35" s="26" t="s">
        <v>538</v>
      </c>
    </row>
    <row r="36" spans="1:6" s="23" customFormat="1" ht="13.5" customHeight="1">
      <c r="A36" s="325" t="s">
        <v>482</v>
      </c>
      <c r="B36" s="26"/>
      <c r="C36" s="26"/>
      <c r="D36" s="327">
        <v>13787</v>
      </c>
      <c r="E36" s="325" t="s">
        <v>539</v>
      </c>
      <c r="F36" s="26" t="s">
        <v>540</v>
      </c>
    </row>
    <row r="37" spans="1:6" s="23" customFormat="1" ht="13.5" customHeight="1">
      <c r="A37" s="325" t="s">
        <v>482</v>
      </c>
      <c r="B37" s="26"/>
      <c r="C37" s="26"/>
      <c r="D37" s="327">
        <v>3305</v>
      </c>
      <c r="E37" s="325" t="s">
        <v>541</v>
      </c>
      <c r="F37" s="26" t="s">
        <v>542</v>
      </c>
    </row>
    <row r="38" spans="1:6" s="23" customFormat="1" ht="13.5" customHeight="1">
      <c r="A38" s="325" t="s">
        <v>482</v>
      </c>
      <c r="B38" s="26"/>
      <c r="C38" s="26"/>
      <c r="D38" s="326">
        <v>489</v>
      </c>
      <c r="E38" s="325" t="s">
        <v>543</v>
      </c>
      <c r="F38" s="26" t="s">
        <v>544</v>
      </c>
    </row>
    <row r="39" spans="1:6" s="23" customFormat="1" ht="13.5" customHeight="1">
      <c r="A39" s="325" t="s">
        <v>482</v>
      </c>
      <c r="B39" s="26"/>
      <c r="C39" s="26"/>
      <c r="D39" s="327">
        <v>9846</v>
      </c>
      <c r="E39" s="325" t="s">
        <v>545</v>
      </c>
      <c r="F39" s="26" t="s">
        <v>546</v>
      </c>
    </row>
    <row r="40" spans="1:6" s="23" customFormat="1" ht="13.5" customHeight="1">
      <c r="A40" s="325" t="s">
        <v>482</v>
      </c>
      <c r="B40" s="26"/>
      <c r="C40" s="26"/>
      <c r="D40" s="326">
        <v>452</v>
      </c>
      <c r="E40" s="325" t="s">
        <v>547</v>
      </c>
      <c r="F40" s="26" t="s">
        <v>548</v>
      </c>
    </row>
    <row r="41" spans="1:6" s="23" customFormat="1" ht="12.75" customHeight="1">
      <c r="A41" s="325" t="s">
        <v>549</v>
      </c>
      <c r="B41" s="26" t="s">
        <v>550</v>
      </c>
      <c r="C41" s="26">
        <v>6</v>
      </c>
      <c r="D41" s="326">
        <v>825</v>
      </c>
      <c r="E41" s="325" t="s">
        <v>551</v>
      </c>
      <c r="F41" s="26" t="s">
        <v>552</v>
      </c>
    </row>
    <row r="42" spans="1:6" s="23" customFormat="1" ht="12.75" customHeight="1">
      <c r="A42" s="325" t="s">
        <v>482</v>
      </c>
      <c r="B42" s="26"/>
      <c r="C42" s="26"/>
      <c r="D42" s="327">
        <v>35901</v>
      </c>
      <c r="E42" s="325" t="s">
        <v>553</v>
      </c>
      <c r="F42" s="26" t="s">
        <v>554</v>
      </c>
    </row>
    <row r="43" spans="1:6" s="23" customFormat="1" ht="12.75" customHeight="1">
      <c r="A43" s="325" t="s">
        <v>482</v>
      </c>
      <c r="B43" s="26"/>
      <c r="C43" s="26"/>
      <c r="D43" s="327">
        <v>167603</v>
      </c>
      <c r="E43" s="325" t="s">
        <v>555</v>
      </c>
      <c r="F43" s="26" t="s">
        <v>556</v>
      </c>
    </row>
    <row r="44" spans="1:6" s="23" customFormat="1" ht="12.75" customHeight="1">
      <c r="A44" s="325" t="s">
        <v>482</v>
      </c>
      <c r="B44" s="26"/>
      <c r="C44" s="26"/>
      <c r="D44" s="327">
        <v>3372</v>
      </c>
      <c r="E44" s="325" t="s">
        <v>557</v>
      </c>
      <c r="F44" s="26" t="s">
        <v>558</v>
      </c>
    </row>
    <row r="45" spans="1:6" s="23" customFormat="1" ht="12.75" customHeight="1">
      <c r="A45" s="325" t="s">
        <v>482</v>
      </c>
      <c r="B45" s="26"/>
      <c r="C45" s="26"/>
      <c r="D45" s="327">
        <v>27264</v>
      </c>
      <c r="E45" s="325" t="s">
        <v>559</v>
      </c>
      <c r="F45" s="26" t="s">
        <v>725</v>
      </c>
    </row>
    <row r="46" spans="1:6" s="23" customFormat="1" ht="12.75" customHeight="1">
      <c r="A46" s="325" t="s">
        <v>482</v>
      </c>
      <c r="B46" s="26"/>
      <c r="C46" s="26"/>
      <c r="D46" s="327">
        <v>33322</v>
      </c>
      <c r="E46" s="325" t="s">
        <v>560</v>
      </c>
      <c r="F46" s="26" t="s">
        <v>561</v>
      </c>
    </row>
    <row r="47" spans="1:6" s="23" customFormat="1" ht="12.75" customHeight="1">
      <c r="A47" s="325" t="s">
        <v>562</v>
      </c>
      <c r="B47" s="26" t="s">
        <v>563</v>
      </c>
      <c r="C47" s="26">
        <v>3</v>
      </c>
      <c r="D47" s="327">
        <v>2172</v>
      </c>
      <c r="E47" s="325" t="s">
        <v>564</v>
      </c>
      <c r="F47" s="26" t="s">
        <v>565</v>
      </c>
    </row>
    <row r="48" spans="1:6" s="23" customFormat="1" ht="12.75" customHeight="1">
      <c r="A48" s="325" t="s">
        <v>482</v>
      </c>
      <c r="B48" s="26"/>
      <c r="C48" s="26"/>
      <c r="D48" s="327">
        <v>44619</v>
      </c>
      <c r="E48" s="325" t="s">
        <v>566</v>
      </c>
      <c r="F48" s="26" t="s">
        <v>567</v>
      </c>
    </row>
    <row r="49" spans="1:6" s="23" customFormat="1" ht="12.75" customHeight="1">
      <c r="A49" s="325" t="s">
        <v>482</v>
      </c>
      <c r="B49" s="26"/>
      <c r="C49" s="26"/>
      <c r="D49" s="326">
        <v>815</v>
      </c>
      <c r="E49" s="325" t="s">
        <v>568</v>
      </c>
      <c r="F49" s="26" t="s">
        <v>569</v>
      </c>
    </row>
    <row r="50" spans="1:6" s="23" customFormat="1" ht="12.75" customHeight="1">
      <c r="A50" s="256" t="s">
        <v>570</v>
      </c>
      <c r="B50" s="28" t="s">
        <v>571</v>
      </c>
      <c r="C50" s="28">
        <v>1</v>
      </c>
      <c r="D50" s="328">
        <v>28903</v>
      </c>
      <c r="E50" s="256" t="s">
        <v>572</v>
      </c>
      <c r="F50" s="28" t="s">
        <v>573</v>
      </c>
    </row>
    <row r="51" spans="1:6" s="330" customFormat="1" ht="15">
      <c r="A51" s="329"/>
      <c r="B51" s="329"/>
      <c r="D51" s="331"/>
      <c r="E51" s="331"/>
      <c r="F51" s="332"/>
    </row>
  </sheetData>
  <mergeCells count="5">
    <mergeCell ref="A1:F1"/>
    <mergeCell ref="A3:B3"/>
    <mergeCell ref="E3:F3"/>
    <mergeCell ref="A4:B4"/>
    <mergeCell ref="E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G4">
      <selection activeCell="L18" sqref="L18"/>
    </sheetView>
  </sheetViews>
  <sheetFormatPr defaultColWidth="8.88671875" defaultRowHeight="13.5"/>
  <cols>
    <col min="1" max="1" width="13.10546875" style="0" customWidth="1"/>
    <col min="2" max="2" width="8.77734375" style="0" customWidth="1"/>
    <col min="3" max="3" width="7.88671875" style="0" customWidth="1"/>
    <col min="4" max="4" width="7.21484375" style="0" customWidth="1"/>
    <col min="5" max="5" width="7.10546875" style="0" customWidth="1"/>
    <col min="6" max="6" width="7.3359375" style="0" customWidth="1"/>
    <col min="7" max="7" width="7.5546875" style="0" customWidth="1"/>
    <col min="8" max="8" width="7.4453125" style="0" customWidth="1"/>
    <col min="10" max="10" width="7.3359375" style="0" customWidth="1"/>
    <col min="11" max="11" width="7.5546875" style="0" customWidth="1"/>
    <col min="12" max="12" width="7.77734375" style="0" customWidth="1"/>
    <col min="13" max="13" width="7.6640625" style="0" customWidth="1"/>
    <col min="14" max="15" width="6.88671875" style="0" customWidth="1"/>
    <col min="16" max="16" width="6.5546875" style="0" customWidth="1"/>
    <col min="17" max="17" width="6.6640625" style="0" customWidth="1"/>
    <col min="18" max="18" width="15.77734375" style="0" customWidth="1"/>
  </cols>
  <sheetData>
    <row r="1" spans="1:21" s="109" customFormat="1" ht="32.25" customHeight="1">
      <c r="A1" s="530" t="s">
        <v>309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</row>
    <row r="2" spans="1:19" s="112" customFormat="1" ht="18" customHeight="1">
      <c r="A2" s="110" t="s">
        <v>274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208"/>
      <c r="R2" s="209" t="s">
        <v>275</v>
      </c>
      <c r="S2" s="208"/>
    </row>
    <row r="3" spans="1:21" s="212" customFormat="1" ht="18" customHeight="1">
      <c r="A3" s="532" t="s">
        <v>276</v>
      </c>
      <c r="B3" s="499" t="s">
        <v>277</v>
      </c>
      <c r="C3" s="500"/>
      <c r="D3" s="501" t="s">
        <v>278</v>
      </c>
      <c r="E3" s="502"/>
      <c r="F3" s="502"/>
      <c r="G3" s="502"/>
      <c r="H3" s="500"/>
      <c r="I3" s="501" t="s">
        <v>310</v>
      </c>
      <c r="J3" s="502"/>
      <c r="K3" s="502"/>
      <c r="L3" s="500"/>
      <c r="M3" s="113" t="s">
        <v>279</v>
      </c>
      <c r="N3" s="499" t="s">
        <v>280</v>
      </c>
      <c r="O3" s="502"/>
      <c r="P3" s="502"/>
      <c r="Q3" s="500"/>
      <c r="R3" s="503" t="s">
        <v>281</v>
      </c>
      <c r="S3" s="210"/>
      <c r="T3" s="211"/>
      <c r="U3" s="211"/>
    </row>
    <row r="4" spans="1:19" s="212" customFormat="1" ht="18" customHeight="1">
      <c r="A4" s="533"/>
      <c r="B4" s="108"/>
      <c r="C4" s="115" t="s">
        <v>282</v>
      </c>
      <c r="D4" s="108"/>
      <c r="E4" s="113" t="s">
        <v>283</v>
      </c>
      <c r="F4" s="113" t="s">
        <v>284</v>
      </c>
      <c r="G4" s="506" t="s">
        <v>285</v>
      </c>
      <c r="H4" s="507"/>
      <c r="I4" s="108"/>
      <c r="J4" s="113" t="s">
        <v>286</v>
      </c>
      <c r="K4" s="499" t="s">
        <v>287</v>
      </c>
      <c r="L4" s="500"/>
      <c r="M4" s="116"/>
      <c r="N4" s="117"/>
      <c r="O4" s="113" t="s">
        <v>288</v>
      </c>
      <c r="P4" s="113" t="s">
        <v>289</v>
      </c>
      <c r="Q4" s="118" t="s">
        <v>290</v>
      </c>
      <c r="R4" s="504"/>
      <c r="S4" s="112"/>
    </row>
    <row r="5" spans="1:19" s="212" customFormat="1" ht="18" customHeight="1">
      <c r="A5" s="533"/>
      <c r="B5" s="108" t="s">
        <v>291</v>
      </c>
      <c r="C5" s="116" t="s">
        <v>292</v>
      </c>
      <c r="D5" s="108"/>
      <c r="E5" s="116"/>
      <c r="F5" s="116"/>
      <c r="G5" s="113" t="s">
        <v>293</v>
      </c>
      <c r="H5" s="119" t="s">
        <v>294</v>
      </c>
      <c r="I5" s="108"/>
      <c r="J5" s="116"/>
      <c r="K5" s="113" t="s">
        <v>293</v>
      </c>
      <c r="L5" s="113" t="s">
        <v>294</v>
      </c>
      <c r="M5" s="116"/>
      <c r="N5" s="117"/>
      <c r="O5" s="116"/>
      <c r="P5" s="116"/>
      <c r="Q5" s="120"/>
      <c r="R5" s="504"/>
      <c r="S5" s="112"/>
    </row>
    <row r="6" spans="1:19" s="213" customFormat="1" ht="26.25" customHeight="1">
      <c r="A6" s="534"/>
      <c r="B6" s="122" t="s">
        <v>295</v>
      </c>
      <c r="C6" s="123" t="s">
        <v>296</v>
      </c>
      <c r="D6" s="124"/>
      <c r="E6" s="122" t="s">
        <v>297</v>
      </c>
      <c r="F6" s="122" t="s">
        <v>298</v>
      </c>
      <c r="G6" s="125" t="s">
        <v>299</v>
      </c>
      <c r="H6" s="126" t="s">
        <v>300</v>
      </c>
      <c r="I6" s="124"/>
      <c r="J6" s="122" t="s">
        <v>301</v>
      </c>
      <c r="K6" s="125" t="s">
        <v>299</v>
      </c>
      <c r="L6" s="122" t="s">
        <v>300</v>
      </c>
      <c r="M6" s="122" t="s">
        <v>302</v>
      </c>
      <c r="N6" s="121"/>
      <c r="O6" s="122" t="s">
        <v>303</v>
      </c>
      <c r="P6" s="125" t="s">
        <v>319</v>
      </c>
      <c r="Q6" s="125" t="s">
        <v>304</v>
      </c>
      <c r="R6" s="505"/>
      <c r="S6" s="112"/>
    </row>
    <row r="7" spans="1:18" s="174" customFormat="1" ht="14.25" customHeight="1">
      <c r="A7" s="161" t="s">
        <v>221</v>
      </c>
      <c r="B7" s="162">
        <v>255.53</v>
      </c>
      <c r="C7" s="163">
        <v>100</v>
      </c>
      <c r="D7" s="164">
        <f aca="true" t="shared" si="0" ref="D7:D40">SUM(E7:G7)</f>
        <v>19</v>
      </c>
      <c r="E7" s="165">
        <v>0</v>
      </c>
      <c r="F7" s="165">
        <v>0</v>
      </c>
      <c r="G7" s="166">
        <v>19</v>
      </c>
      <c r="H7" s="166">
        <v>40</v>
      </c>
      <c r="I7" s="167">
        <f aca="true" t="shared" si="1" ref="I7:I40">SUM(J7:K7)</f>
        <v>541</v>
      </c>
      <c r="J7" s="166">
        <v>541</v>
      </c>
      <c r="K7" s="165">
        <v>0</v>
      </c>
      <c r="L7" s="165">
        <v>0</v>
      </c>
      <c r="M7" s="168">
        <v>2696</v>
      </c>
      <c r="N7" s="169">
        <v>0</v>
      </c>
      <c r="O7" s="169">
        <v>0</v>
      </c>
      <c r="P7" s="169">
        <v>0</v>
      </c>
      <c r="Q7" s="170">
        <v>0</v>
      </c>
      <c r="R7" s="171" t="s">
        <v>222</v>
      </c>
    </row>
    <row r="8" spans="1:18" s="174" customFormat="1" ht="14.25" customHeight="1">
      <c r="A8" s="161" t="s">
        <v>223</v>
      </c>
      <c r="B8" s="162">
        <v>722.31</v>
      </c>
      <c r="C8" s="163">
        <v>100</v>
      </c>
      <c r="D8" s="164">
        <f t="shared" si="0"/>
        <v>7</v>
      </c>
      <c r="E8" s="164">
        <v>4</v>
      </c>
      <c r="F8" s="164">
        <v>3</v>
      </c>
      <c r="G8" s="173" t="s">
        <v>220</v>
      </c>
      <c r="H8" s="173" t="s">
        <v>220</v>
      </c>
      <c r="I8" s="167">
        <f t="shared" si="1"/>
        <v>96</v>
      </c>
      <c r="J8" s="173" t="s">
        <v>220</v>
      </c>
      <c r="K8" s="168">
        <v>96</v>
      </c>
      <c r="L8" s="168">
        <v>84</v>
      </c>
      <c r="M8" s="165">
        <v>0</v>
      </c>
      <c r="N8" s="169">
        <v>0</v>
      </c>
      <c r="O8" s="169">
        <v>0</v>
      </c>
      <c r="P8" s="169">
        <v>0</v>
      </c>
      <c r="Q8" s="170">
        <v>0</v>
      </c>
      <c r="R8" s="171" t="s">
        <v>224</v>
      </c>
    </row>
    <row r="9" spans="1:18" s="172" customFormat="1" ht="14.25" customHeight="1">
      <c r="A9" s="161" t="s">
        <v>225</v>
      </c>
      <c r="B9" s="162">
        <f>SUM(B22:B40)</f>
        <v>255.36799999999997</v>
      </c>
      <c r="C9" s="163">
        <v>100</v>
      </c>
      <c r="D9" s="164">
        <f t="shared" si="0"/>
        <v>19</v>
      </c>
      <c r="E9" s="165">
        <v>0</v>
      </c>
      <c r="F9" s="165">
        <v>0</v>
      </c>
      <c r="G9" s="166">
        <v>19</v>
      </c>
      <c r="H9" s="166">
        <v>40</v>
      </c>
      <c r="I9" s="167">
        <f t="shared" si="1"/>
        <v>405</v>
      </c>
      <c r="J9" s="166">
        <v>405</v>
      </c>
      <c r="K9" s="165">
        <v>0</v>
      </c>
      <c r="L9" s="165">
        <v>0</v>
      </c>
      <c r="M9" s="168">
        <v>2525</v>
      </c>
      <c r="N9" s="169">
        <v>0</v>
      </c>
      <c r="O9" s="169">
        <v>0</v>
      </c>
      <c r="P9" s="169">
        <v>0</v>
      </c>
      <c r="Q9" s="170">
        <v>0</v>
      </c>
      <c r="R9" s="171" t="s">
        <v>226</v>
      </c>
    </row>
    <row r="10" spans="1:18" s="174" customFormat="1" ht="14.25" customHeight="1">
      <c r="A10" s="161" t="s">
        <v>227</v>
      </c>
      <c r="B10" s="162">
        <v>722.315</v>
      </c>
      <c r="C10" s="163">
        <v>100</v>
      </c>
      <c r="D10" s="164">
        <f t="shared" si="0"/>
        <v>7</v>
      </c>
      <c r="E10" s="164">
        <v>4</v>
      </c>
      <c r="F10" s="164">
        <v>3</v>
      </c>
      <c r="G10" s="165">
        <v>0</v>
      </c>
      <c r="H10" s="165">
        <v>0</v>
      </c>
      <c r="I10" s="167" t="s">
        <v>220</v>
      </c>
      <c r="J10" s="165">
        <v>0</v>
      </c>
      <c r="K10" s="165">
        <v>0</v>
      </c>
      <c r="L10" s="165">
        <v>0</v>
      </c>
      <c r="M10" s="165">
        <v>0</v>
      </c>
      <c r="N10" s="169">
        <v>0</v>
      </c>
      <c r="O10" s="169">
        <v>0</v>
      </c>
      <c r="P10" s="169">
        <v>0</v>
      </c>
      <c r="Q10" s="170">
        <v>0</v>
      </c>
      <c r="R10" s="171" t="s">
        <v>228</v>
      </c>
    </row>
    <row r="11" spans="1:18" s="183" customFormat="1" ht="14.25" customHeight="1">
      <c r="A11" s="175" t="s">
        <v>229</v>
      </c>
      <c r="B11" s="176">
        <f>SUM(B15:B40)</f>
        <v>977.7730000000001</v>
      </c>
      <c r="C11" s="177">
        <v>100</v>
      </c>
      <c r="D11" s="164">
        <f t="shared" si="0"/>
        <v>26</v>
      </c>
      <c r="E11" s="178">
        <f>SUM(E15:E40)</f>
        <v>4</v>
      </c>
      <c r="F11" s="178">
        <f>SUM(F15:F40)</f>
        <v>3</v>
      </c>
      <c r="G11" s="178">
        <f>SUM(G15:G40)</f>
        <v>19</v>
      </c>
      <c r="H11" s="178">
        <f>SUM(H15:H40)</f>
        <v>40</v>
      </c>
      <c r="I11" s="167">
        <f t="shared" si="1"/>
        <v>501</v>
      </c>
      <c r="J11" s="179">
        <v>405</v>
      </c>
      <c r="K11" s="178">
        <f>SUM(K15:K40)</f>
        <v>96</v>
      </c>
      <c r="L11" s="178">
        <f>SUM(L15:L40)</f>
        <v>84</v>
      </c>
      <c r="M11" s="180">
        <v>3908</v>
      </c>
      <c r="N11" s="181">
        <v>0</v>
      </c>
      <c r="O11" s="181">
        <v>0</v>
      </c>
      <c r="P11" s="181">
        <v>0</v>
      </c>
      <c r="Q11" s="181">
        <v>0</v>
      </c>
      <c r="R11" s="182" t="s">
        <v>229</v>
      </c>
    </row>
    <row r="12" spans="1:18" s="183" customFormat="1" ht="14.25" customHeight="1">
      <c r="A12" s="175" t="s">
        <v>575</v>
      </c>
      <c r="B12" s="176">
        <v>977.77</v>
      </c>
      <c r="C12" s="177">
        <v>100</v>
      </c>
      <c r="D12" s="178">
        <v>26</v>
      </c>
      <c r="E12" s="184">
        <v>4</v>
      </c>
      <c r="F12" s="184">
        <v>3</v>
      </c>
      <c r="G12" s="184">
        <v>19</v>
      </c>
      <c r="H12" s="184">
        <v>40</v>
      </c>
      <c r="I12" s="185" t="s">
        <v>574</v>
      </c>
      <c r="J12" s="184">
        <v>414</v>
      </c>
      <c r="K12" s="184">
        <v>96</v>
      </c>
      <c r="L12" s="184">
        <v>84</v>
      </c>
      <c r="M12" s="186">
        <v>3968</v>
      </c>
      <c r="N12" s="181">
        <v>0</v>
      </c>
      <c r="O12" s="181">
        <v>0</v>
      </c>
      <c r="P12" s="181">
        <v>0</v>
      </c>
      <c r="Q12" s="181">
        <v>0</v>
      </c>
      <c r="R12" s="182" t="s">
        <v>386</v>
      </c>
    </row>
    <row r="13" spans="1:18" s="183" customFormat="1" ht="14.25" customHeight="1">
      <c r="A13" s="175" t="s">
        <v>699</v>
      </c>
      <c r="B13" s="176">
        <v>977.77</v>
      </c>
      <c r="C13" s="177">
        <v>100</v>
      </c>
      <c r="D13" s="178">
        <v>26</v>
      </c>
      <c r="E13" s="184">
        <v>4</v>
      </c>
      <c r="F13" s="184">
        <v>3</v>
      </c>
      <c r="G13" s="184">
        <v>19</v>
      </c>
      <c r="H13" s="184">
        <v>40</v>
      </c>
      <c r="I13" s="185" t="s">
        <v>574</v>
      </c>
      <c r="J13" s="184">
        <v>414</v>
      </c>
      <c r="K13" s="184">
        <v>96</v>
      </c>
      <c r="L13" s="184">
        <v>84</v>
      </c>
      <c r="M13" s="186">
        <v>3968</v>
      </c>
      <c r="N13" s="181">
        <v>0</v>
      </c>
      <c r="O13" s="181">
        <v>0</v>
      </c>
      <c r="P13" s="181">
        <v>0</v>
      </c>
      <c r="Q13" s="181">
        <v>0</v>
      </c>
      <c r="R13" s="182" t="s">
        <v>718</v>
      </c>
    </row>
    <row r="14" spans="1:18" s="193" customFormat="1" ht="14.25" customHeight="1">
      <c r="A14" s="187" t="s">
        <v>700</v>
      </c>
      <c r="B14" s="188">
        <v>977.77</v>
      </c>
      <c r="C14" s="333">
        <f>B14/$B$11*100</f>
        <v>99.99969318031894</v>
      </c>
      <c r="D14" s="189">
        <v>26</v>
      </c>
      <c r="E14" s="190">
        <v>4</v>
      </c>
      <c r="F14" s="190">
        <f>SUM(F16:F41)</f>
        <v>3</v>
      </c>
      <c r="G14" s="190">
        <f>SUM(G16:G41)</f>
        <v>19</v>
      </c>
      <c r="H14" s="190">
        <f>SUM(H16:H41)</f>
        <v>40</v>
      </c>
      <c r="I14" s="191" t="s">
        <v>574</v>
      </c>
      <c r="J14" s="190">
        <f>SUM(J16:J41)</f>
        <v>414</v>
      </c>
      <c r="K14" s="190">
        <v>96</v>
      </c>
      <c r="L14" s="190">
        <v>84</v>
      </c>
      <c r="M14" s="192">
        <v>3968</v>
      </c>
      <c r="N14" s="482">
        <v>0</v>
      </c>
      <c r="O14" s="482">
        <v>0</v>
      </c>
      <c r="P14" s="482">
        <v>0</v>
      </c>
      <c r="Q14" s="482">
        <v>0</v>
      </c>
      <c r="R14" s="127" t="s">
        <v>704</v>
      </c>
    </row>
    <row r="15" spans="1:18" s="172" customFormat="1" ht="14.25" customHeight="1">
      <c r="A15" s="194" t="s">
        <v>230</v>
      </c>
      <c r="B15" s="363">
        <v>91.207</v>
      </c>
      <c r="C15" s="195">
        <f>B15/$B$11*100</f>
        <v>9.328034216530828</v>
      </c>
      <c r="D15" s="164">
        <f t="shared" si="0"/>
        <v>1</v>
      </c>
      <c r="E15" s="196">
        <v>1</v>
      </c>
      <c r="F15" s="165">
        <v>0</v>
      </c>
      <c r="G15" s="165">
        <v>0</v>
      </c>
      <c r="H15" s="165">
        <v>0</v>
      </c>
      <c r="I15" s="167">
        <f t="shared" si="1"/>
        <v>21</v>
      </c>
      <c r="J15" s="165">
        <v>0</v>
      </c>
      <c r="K15" s="197">
        <v>21</v>
      </c>
      <c r="L15" s="198">
        <v>15</v>
      </c>
      <c r="M15" s="198">
        <v>350</v>
      </c>
      <c r="N15" s="169">
        <v>0</v>
      </c>
      <c r="O15" s="169">
        <v>0</v>
      </c>
      <c r="P15" s="169">
        <v>0</v>
      </c>
      <c r="Q15" s="169">
        <v>0</v>
      </c>
      <c r="R15" s="199" t="s">
        <v>311</v>
      </c>
    </row>
    <row r="16" spans="1:18" s="172" customFormat="1" ht="14.25" customHeight="1">
      <c r="A16" s="194" t="s">
        <v>231</v>
      </c>
      <c r="B16" s="363">
        <v>202.152</v>
      </c>
      <c r="C16" s="195">
        <f>B16/$B$11*100</f>
        <v>20.674737387921326</v>
      </c>
      <c r="D16" s="164">
        <f t="shared" si="0"/>
        <v>1</v>
      </c>
      <c r="E16" s="196">
        <v>1</v>
      </c>
      <c r="F16" s="165">
        <v>0</v>
      </c>
      <c r="G16" s="165">
        <v>0</v>
      </c>
      <c r="H16" s="165">
        <v>0</v>
      </c>
      <c r="I16" s="167">
        <f t="shared" si="1"/>
        <v>26</v>
      </c>
      <c r="J16" s="165">
        <v>0</v>
      </c>
      <c r="K16" s="197">
        <v>26</v>
      </c>
      <c r="L16" s="198">
        <v>24</v>
      </c>
      <c r="M16" s="198">
        <v>317</v>
      </c>
      <c r="N16" s="169">
        <v>0</v>
      </c>
      <c r="O16" s="169">
        <v>0</v>
      </c>
      <c r="P16" s="169">
        <v>0</v>
      </c>
      <c r="Q16" s="169">
        <v>0</v>
      </c>
      <c r="R16" s="199" t="s">
        <v>312</v>
      </c>
    </row>
    <row r="17" spans="1:18" s="172" customFormat="1" ht="14.25" customHeight="1">
      <c r="A17" s="194" t="s">
        <v>232</v>
      </c>
      <c r="B17" s="363">
        <v>185.931</v>
      </c>
      <c r="C17" s="195">
        <f>B17/$B$11*100</f>
        <v>19.015763372480112</v>
      </c>
      <c r="D17" s="164">
        <f t="shared" si="0"/>
        <v>1</v>
      </c>
      <c r="E17" s="196">
        <v>1</v>
      </c>
      <c r="F17" s="165">
        <v>0</v>
      </c>
      <c r="G17" s="165">
        <v>0</v>
      </c>
      <c r="H17" s="165">
        <v>0</v>
      </c>
      <c r="I17" s="167">
        <f t="shared" si="1"/>
        <v>12</v>
      </c>
      <c r="J17" s="165">
        <v>0</v>
      </c>
      <c r="K17" s="197">
        <v>12</v>
      </c>
      <c r="L17" s="198">
        <v>12</v>
      </c>
      <c r="M17" s="198">
        <v>220</v>
      </c>
      <c r="N17" s="169">
        <v>0</v>
      </c>
      <c r="O17" s="169">
        <v>0</v>
      </c>
      <c r="P17" s="169">
        <v>0</v>
      </c>
      <c r="Q17" s="169">
        <v>0</v>
      </c>
      <c r="R17" s="199" t="s">
        <v>313</v>
      </c>
    </row>
    <row r="18" spans="1:18" s="172" customFormat="1" ht="14.25" customHeight="1">
      <c r="A18" s="194" t="s">
        <v>233</v>
      </c>
      <c r="B18" s="363">
        <v>150.677</v>
      </c>
      <c r="C18" s="195">
        <f aca="true" t="shared" si="2" ref="C18:C40">B18/$B$11*100</f>
        <v>15.410223027226152</v>
      </c>
      <c r="D18" s="164">
        <f t="shared" si="0"/>
        <v>1</v>
      </c>
      <c r="E18" s="196">
        <v>1</v>
      </c>
      <c r="F18" s="165">
        <v>0</v>
      </c>
      <c r="G18" s="165">
        <v>0</v>
      </c>
      <c r="H18" s="165">
        <v>0</v>
      </c>
      <c r="I18" s="167">
        <f t="shared" si="1"/>
        <v>12</v>
      </c>
      <c r="J18" s="165">
        <v>0</v>
      </c>
      <c r="K18" s="197">
        <v>12</v>
      </c>
      <c r="L18" s="198">
        <v>10</v>
      </c>
      <c r="M18" s="198">
        <v>244</v>
      </c>
      <c r="N18" s="169">
        <v>0</v>
      </c>
      <c r="O18" s="169">
        <v>0</v>
      </c>
      <c r="P18" s="169">
        <v>0</v>
      </c>
      <c r="Q18" s="169">
        <v>0</v>
      </c>
      <c r="R18" s="199" t="s">
        <v>314</v>
      </c>
    </row>
    <row r="19" spans="1:18" s="172" customFormat="1" ht="14.25" customHeight="1">
      <c r="A19" s="194" t="s">
        <v>234</v>
      </c>
      <c r="B19" s="363">
        <v>79.102</v>
      </c>
      <c r="C19" s="195">
        <f t="shared" si="2"/>
        <v>8.0900168034912</v>
      </c>
      <c r="D19" s="164">
        <f t="shared" si="0"/>
        <v>1</v>
      </c>
      <c r="E19" s="165">
        <v>0</v>
      </c>
      <c r="F19" s="196">
        <v>1</v>
      </c>
      <c r="G19" s="165">
        <v>0</v>
      </c>
      <c r="H19" s="165">
        <v>0</v>
      </c>
      <c r="I19" s="167">
        <f t="shared" si="1"/>
        <v>15</v>
      </c>
      <c r="J19" s="165">
        <v>0</v>
      </c>
      <c r="K19" s="197">
        <v>15</v>
      </c>
      <c r="L19" s="198">
        <v>13</v>
      </c>
      <c r="M19" s="198">
        <v>187</v>
      </c>
      <c r="N19" s="169">
        <v>0</v>
      </c>
      <c r="O19" s="169">
        <v>0</v>
      </c>
      <c r="P19" s="169">
        <v>0</v>
      </c>
      <c r="Q19" s="169">
        <v>0</v>
      </c>
      <c r="R19" s="199" t="s">
        <v>315</v>
      </c>
    </row>
    <row r="20" spans="1:18" s="172" customFormat="1" ht="14.25" customHeight="1">
      <c r="A20" s="194" t="s">
        <v>235</v>
      </c>
      <c r="B20" s="363">
        <v>7.155</v>
      </c>
      <c r="C20" s="195">
        <f t="shared" si="2"/>
        <v>0.7317649393059533</v>
      </c>
      <c r="D20" s="164">
        <f t="shared" si="0"/>
        <v>1</v>
      </c>
      <c r="E20" s="165">
        <v>0</v>
      </c>
      <c r="F20" s="196">
        <v>1</v>
      </c>
      <c r="G20" s="165">
        <v>0</v>
      </c>
      <c r="H20" s="165">
        <v>0</v>
      </c>
      <c r="I20" s="167">
        <f t="shared" si="1"/>
        <v>6</v>
      </c>
      <c r="J20" s="165">
        <v>0</v>
      </c>
      <c r="K20" s="197">
        <v>6</v>
      </c>
      <c r="L20" s="198">
        <v>6</v>
      </c>
      <c r="M20" s="198">
        <v>44</v>
      </c>
      <c r="N20" s="169">
        <v>0</v>
      </c>
      <c r="O20" s="169">
        <v>0</v>
      </c>
      <c r="P20" s="169">
        <v>0</v>
      </c>
      <c r="Q20" s="169">
        <v>0</v>
      </c>
      <c r="R20" s="199" t="s">
        <v>316</v>
      </c>
    </row>
    <row r="21" spans="1:18" s="172" customFormat="1" ht="14.25" customHeight="1">
      <c r="A21" s="194" t="s">
        <v>236</v>
      </c>
      <c r="B21" s="363">
        <v>6.181</v>
      </c>
      <c r="C21" s="195">
        <f t="shared" si="2"/>
        <v>0.6321508161914882</v>
      </c>
      <c r="D21" s="164">
        <f t="shared" si="0"/>
        <v>1</v>
      </c>
      <c r="E21" s="165">
        <v>0</v>
      </c>
      <c r="F21" s="196">
        <v>1</v>
      </c>
      <c r="G21" s="165">
        <v>0</v>
      </c>
      <c r="H21" s="165">
        <v>0</v>
      </c>
      <c r="I21" s="167">
        <f t="shared" si="1"/>
        <v>4</v>
      </c>
      <c r="J21" s="165">
        <v>0</v>
      </c>
      <c r="K21" s="197">
        <v>4</v>
      </c>
      <c r="L21" s="198">
        <v>4</v>
      </c>
      <c r="M21" s="198">
        <v>20</v>
      </c>
      <c r="N21" s="169">
        <v>0</v>
      </c>
      <c r="O21" s="169">
        <v>0</v>
      </c>
      <c r="P21" s="169">
        <v>0</v>
      </c>
      <c r="Q21" s="169">
        <v>0</v>
      </c>
      <c r="R21" s="199" t="s">
        <v>317</v>
      </c>
    </row>
    <row r="22" spans="1:18" s="172" customFormat="1" ht="14.25" customHeight="1">
      <c r="A22" s="194" t="s">
        <v>237</v>
      </c>
      <c r="B22" s="363">
        <v>0.313</v>
      </c>
      <c r="C22" s="195">
        <f t="shared" si="2"/>
        <v>0.03201152005629118</v>
      </c>
      <c r="D22" s="164">
        <f t="shared" si="0"/>
        <v>1</v>
      </c>
      <c r="E22" s="165">
        <v>0</v>
      </c>
      <c r="F22" s="165">
        <v>0</v>
      </c>
      <c r="G22" s="197">
        <v>1</v>
      </c>
      <c r="H22" s="197">
        <v>1</v>
      </c>
      <c r="I22" s="167">
        <f t="shared" si="1"/>
        <v>11</v>
      </c>
      <c r="J22" s="197">
        <v>11</v>
      </c>
      <c r="K22" s="165">
        <v>0</v>
      </c>
      <c r="L22" s="165">
        <v>0</v>
      </c>
      <c r="M22" s="197">
        <v>61</v>
      </c>
      <c r="N22" s="169">
        <v>0</v>
      </c>
      <c r="O22" s="169">
        <v>0</v>
      </c>
      <c r="P22" s="169">
        <v>0</v>
      </c>
      <c r="Q22" s="169">
        <v>0</v>
      </c>
      <c r="R22" s="199" t="s">
        <v>318</v>
      </c>
    </row>
    <row r="23" spans="1:18" s="172" customFormat="1" ht="14.25" customHeight="1">
      <c r="A23" s="194" t="s">
        <v>238</v>
      </c>
      <c r="B23" s="363">
        <v>2.195</v>
      </c>
      <c r="C23" s="195">
        <f t="shared" si="2"/>
        <v>0.22448973330210586</v>
      </c>
      <c r="D23" s="164">
        <f t="shared" si="0"/>
        <v>1</v>
      </c>
      <c r="E23" s="165">
        <v>0</v>
      </c>
      <c r="F23" s="165">
        <v>0</v>
      </c>
      <c r="G23" s="197">
        <v>1</v>
      </c>
      <c r="H23" s="197">
        <v>1</v>
      </c>
      <c r="I23" s="167">
        <f t="shared" si="1"/>
        <v>48</v>
      </c>
      <c r="J23" s="197">
        <v>48</v>
      </c>
      <c r="K23" s="165">
        <v>0</v>
      </c>
      <c r="L23" s="165">
        <v>0</v>
      </c>
      <c r="M23" s="197">
        <v>326</v>
      </c>
      <c r="N23" s="169">
        <v>0</v>
      </c>
      <c r="O23" s="169">
        <v>0</v>
      </c>
      <c r="P23" s="169">
        <v>0</v>
      </c>
      <c r="Q23" s="169">
        <v>0</v>
      </c>
      <c r="R23" s="199" t="s">
        <v>239</v>
      </c>
    </row>
    <row r="24" spans="1:18" s="172" customFormat="1" ht="14.25" customHeight="1">
      <c r="A24" s="194" t="s">
        <v>240</v>
      </c>
      <c r="B24" s="363">
        <v>0.692</v>
      </c>
      <c r="C24" s="195">
        <f t="shared" si="2"/>
        <v>0.07077307309569807</v>
      </c>
      <c r="D24" s="164">
        <f t="shared" si="0"/>
        <v>1</v>
      </c>
      <c r="E24" s="165">
        <v>0</v>
      </c>
      <c r="F24" s="165">
        <v>0</v>
      </c>
      <c r="G24" s="197">
        <v>1</v>
      </c>
      <c r="H24" s="197">
        <v>1</v>
      </c>
      <c r="I24" s="167">
        <f t="shared" si="1"/>
        <v>16</v>
      </c>
      <c r="J24" s="197">
        <v>16</v>
      </c>
      <c r="K24" s="165">
        <v>0</v>
      </c>
      <c r="L24" s="165">
        <v>0</v>
      </c>
      <c r="M24" s="197">
        <v>97</v>
      </c>
      <c r="N24" s="169">
        <v>0</v>
      </c>
      <c r="O24" s="169">
        <v>0</v>
      </c>
      <c r="P24" s="169">
        <v>0</v>
      </c>
      <c r="Q24" s="169">
        <v>0</v>
      </c>
      <c r="R24" s="199" t="s">
        <v>241</v>
      </c>
    </row>
    <row r="25" spans="1:18" s="172" customFormat="1" ht="14.25" customHeight="1">
      <c r="A25" s="194" t="s">
        <v>242</v>
      </c>
      <c r="B25" s="363">
        <v>5.519</v>
      </c>
      <c r="C25" s="195">
        <f t="shared" si="2"/>
        <v>0.5644459399062972</v>
      </c>
      <c r="D25" s="164">
        <f t="shared" si="0"/>
        <v>1</v>
      </c>
      <c r="E25" s="165">
        <v>0</v>
      </c>
      <c r="F25" s="165">
        <v>0</v>
      </c>
      <c r="G25" s="197">
        <v>1</v>
      </c>
      <c r="H25" s="197">
        <v>2</v>
      </c>
      <c r="I25" s="167">
        <f t="shared" si="1"/>
        <v>49</v>
      </c>
      <c r="J25" s="197">
        <v>49</v>
      </c>
      <c r="K25" s="165">
        <v>0</v>
      </c>
      <c r="L25" s="165">
        <v>0</v>
      </c>
      <c r="M25" s="197">
        <v>323</v>
      </c>
      <c r="N25" s="169">
        <v>0</v>
      </c>
      <c r="O25" s="169">
        <v>0</v>
      </c>
      <c r="P25" s="169">
        <v>0</v>
      </c>
      <c r="Q25" s="169">
        <v>0</v>
      </c>
      <c r="R25" s="199" t="s">
        <v>243</v>
      </c>
    </row>
    <row r="26" spans="1:18" s="172" customFormat="1" ht="14.25" customHeight="1">
      <c r="A26" s="194" t="s">
        <v>244</v>
      </c>
      <c r="B26" s="364">
        <v>0.87</v>
      </c>
      <c r="C26" s="195">
        <f t="shared" si="2"/>
        <v>0.08897770750470711</v>
      </c>
      <c r="D26" s="164">
        <f t="shared" si="0"/>
        <v>1</v>
      </c>
      <c r="E26" s="165">
        <v>0</v>
      </c>
      <c r="F26" s="165">
        <v>0</v>
      </c>
      <c r="G26" s="197">
        <v>1</v>
      </c>
      <c r="H26" s="197">
        <v>1</v>
      </c>
      <c r="I26" s="167">
        <f t="shared" si="1"/>
        <v>18</v>
      </c>
      <c r="J26" s="197">
        <v>18</v>
      </c>
      <c r="K26" s="165">
        <v>0</v>
      </c>
      <c r="L26" s="165">
        <v>0</v>
      </c>
      <c r="M26" s="197">
        <v>122</v>
      </c>
      <c r="N26" s="169">
        <v>0</v>
      </c>
      <c r="O26" s="169">
        <v>0</v>
      </c>
      <c r="P26" s="169">
        <v>0</v>
      </c>
      <c r="Q26" s="169">
        <v>0</v>
      </c>
      <c r="R26" s="199" t="s">
        <v>245</v>
      </c>
    </row>
    <row r="27" spans="1:18" s="172" customFormat="1" ht="14.25" customHeight="1">
      <c r="A27" s="194" t="s">
        <v>246</v>
      </c>
      <c r="B27" s="363">
        <v>0.835</v>
      </c>
      <c r="C27" s="195">
        <f t="shared" si="2"/>
        <v>0.08539814455911544</v>
      </c>
      <c r="D27" s="164">
        <f t="shared" si="0"/>
        <v>1</v>
      </c>
      <c r="E27" s="165">
        <v>0</v>
      </c>
      <c r="F27" s="165">
        <v>0</v>
      </c>
      <c r="G27" s="197">
        <v>1</v>
      </c>
      <c r="H27" s="197">
        <v>1</v>
      </c>
      <c r="I27" s="167">
        <f t="shared" si="1"/>
        <v>19</v>
      </c>
      <c r="J27" s="197">
        <v>19</v>
      </c>
      <c r="K27" s="165">
        <v>0</v>
      </c>
      <c r="L27" s="165">
        <v>0</v>
      </c>
      <c r="M27" s="197">
        <v>109</v>
      </c>
      <c r="N27" s="169">
        <v>0</v>
      </c>
      <c r="O27" s="169">
        <v>0</v>
      </c>
      <c r="P27" s="169">
        <v>0</v>
      </c>
      <c r="Q27" s="169">
        <v>0</v>
      </c>
      <c r="R27" s="199" t="s">
        <v>247</v>
      </c>
    </row>
    <row r="28" spans="1:18" s="172" customFormat="1" ht="14.25" customHeight="1">
      <c r="A28" s="194" t="s">
        <v>248</v>
      </c>
      <c r="B28" s="363">
        <v>0.611</v>
      </c>
      <c r="C28" s="195">
        <f t="shared" si="2"/>
        <v>0.06248894170732879</v>
      </c>
      <c r="D28" s="164">
        <f t="shared" si="0"/>
        <v>1</v>
      </c>
      <c r="E28" s="165">
        <v>0</v>
      </c>
      <c r="F28" s="165">
        <v>0</v>
      </c>
      <c r="G28" s="197">
        <v>1</v>
      </c>
      <c r="H28" s="197">
        <v>1</v>
      </c>
      <c r="I28" s="167">
        <f t="shared" si="1"/>
        <v>15</v>
      </c>
      <c r="J28" s="197">
        <v>15</v>
      </c>
      <c r="K28" s="165">
        <v>0</v>
      </c>
      <c r="L28" s="165">
        <v>0</v>
      </c>
      <c r="M28" s="197">
        <v>102</v>
      </c>
      <c r="N28" s="169">
        <v>0</v>
      </c>
      <c r="O28" s="169">
        <v>0</v>
      </c>
      <c r="P28" s="169">
        <v>0</v>
      </c>
      <c r="Q28" s="169">
        <v>0</v>
      </c>
      <c r="R28" s="199" t="s">
        <v>249</v>
      </c>
    </row>
    <row r="29" spans="1:18" s="172" customFormat="1" ht="14.25" customHeight="1">
      <c r="A29" s="194" t="s">
        <v>250</v>
      </c>
      <c r="B29" s="363">
        <v>4.937</v>
      </c>
      <c r="C29" s="195">
        <f t="shared" si="2"/>
        <v>0.5049229217824587</v>
      </c>
      <c r="D29" s="164">
        <f t="shared" si="0"/>
        <v>1</v>
      </c>
      <c r="E29" s="165">
        <v>0</v>
      </c>
      <c r="F29" s="165">
        <v>0</v>
      </c>
      <c r="G29" s="197">
        <v>1</v>
      </c>
      <c r="H29" s="197">
        <v>2</v>
      </c>
      <c r="I29" s="167">
        <f t="shared" si="1"/>
        <v>23</v>
      </c>
      <c r="J29" s="197">
        <v>23</v>
      </c>
      <c r="K29" s="165">
        <v>0</v>
      </c>
      <c r="L29" s="165">
        <v>0</v>
      </c>
      <c r="M29" s="197">
        <v>155</v>
      </c>
      <c r="N29" s="169">
        <v>0</v>
      </c>
      <c r="O29" s="169">
        <v>0</v>
      </c>
      <c r="P29" s="169">
        <v>0</v>
      </c>
      <c r="Q29" s="169">
        <v>0</v>
      </c>
      <c r="R29" s="199" t="s">
        <v>251</v>
      </c>
    </row>
    <row r="30" spans="1:18" s="172" customFormat="1" ht="14.25" customHeight="1">
      <c r="A30" s="194" t="s">
        <v>252</v>
      </c>
      <c r="B30" s="363">
        <v>2.534</v>
      </c>
      <c r="C30" s="195">
        <f t="shared" si="2"/>
        <v>0.2591603572608366</v>
      </c>
      <c r="D30" s="164">
        <f t="shared" si="0"/>
        <v>1</v>
      </c>
      <c r="E30" s="165">
        <v>0</v>
      </c>
      <c r="F30" s="165">
        <v>0</v>
      </c>
      <c r="G30" s="197">
        <v>1</v>
      </c>
      <c r="H30" s="197">
        <v>1</v>
      </c>
      <c r="I30" s="167">
        <f t="shared" si="1"/>
        <v>20</v>
      </c>
      <c r="J30" s="197">
        <v>20</v>
      </c>
      <c r="K30" s="165">
        <v>0</v>
      </c>
      <c r="L30" s="165">
        <v>0</v>
      </c>
      <c r="M30" s="197">
        <v>113</v>
      </c>
      <c r="N30" s="169">
        <v>0</v>
      </c>
      <c r="O30" s="169">
        <v>0</v>
      </c>
      <c r="P30" s="169">
        <v>0</v>
      </c>
      <c r="Q30" s="169">
        <v>0</v>
      </c>
      <c r="R30" s="199" t="s">
        <v>253</v>
      </c>
    </row>
    <row r="31" spans="1:18" s="172" customFormat="1" ht="14.25" customHeight="1">
      <c r="A31" s="194" t="s">
        <v>254</v>
      </c>
      <c r="B31" s="363">
        <v>8.28</v>
      </c>
      <c r="C31" s="195">
        <f t="shared" si="2"/>
        <v>0.846822319699971</v>
      </c>
      <c r="D31" s="164">
        <f t="shared" si="0"/>
        <v>1</v>
      </c>
      <c r="E31" s="165">
        <v>0</v>
      </c>
      <c r="F31" s="165">
        <v>0</v>
      </c>
      <c r="G31" s="197">
        <v>1</v>
      </c>
      <c r="H31" s="197">
        <v>2</v>
      </c>
      <c r="I31" s="167">
        <f t="shared" si="1"/>
        <v>25</v>
      </c>
      <c r="J31" s="197">
        <v>25</v>
      </c>
      <c r="K31" s="165">
        <v>0</v>
      </c>
      <c r="L31" s="165">
        <v>0</v>
      </c>
      <c r="M31" s="197">
        <v>165</v>
      </c>
      <c r="N31" s="169">
        <v>0</v>
      </c>
      <c r="O31" s="169">
        <v>0</v>
      </c>
      <c r="P31" s="169">
        <v>0</v>
      </c>
      <c r="Q31" s="169">
        <v>0</v>
      </c>
      <c r="R31" s="199" t="s">
        <v>255</v>
      </c>
    </row>
    <row r="32" spans="1:18" s="172" customFormat="1" ht="14.25" customHeight="1">
      <c r="A32" s="194" t="s">
        <v>256</v>
      </c>
      <c r="B32" s="363">
        <v>9.524</v>
      </c>
      <c r="C32" s="195">
        <f t="shared" si="2"/>
        <v>0.9740502141090006</v>
      </c>
      <c r="D32" s="164">
        <f t="shared" si="0"/>
        <v>1</v>
      </c>
      <c r="E32" s="165">
        <v>0</v>
      </c>
      <c r="F32" s="165">
        <v>0</v>
      </c>
      <c r="G32" s="197">
        <v>1</v>
      </c>
      <c r="H32" s="197">
        <v>5</v>
      </c>
      <c r="I32" s="167">
        <f t="shared" si="1"/>
        <v>16</v>
      </c>
      <c r="J32" s="197">
        <v>16</v>
      </c>
      <c r="K32" s="165">
        <v>0</v>
      </c>
      <c r="L32" s="165">
        <v>0</v>
      </c>
      <c r="M32" s="197">
        <v>89</v>
      </c>
      <c r="N32" s="169">
        <v>0</v>
      </c>
      <c r="O32" s="169">
        <v>0</v>
      </c>
      <c r="P32" s="169">
        <v>0</v>
      </c>
      <c r="Q32" s="169">
        <v>0</v>
      </c>
      <c r="R32" s="199" t="s">
        <v>257</v>
      </c>
    </row>
    <row r="33" spans="1:18" s="172" customFormat="1" ht="14.25" customHeight="1">
      <c r="A33" s="194" t="s">
        <v>258</v>
      </c>
      <c r="B33" s="363">
        <v>47.35</v>
      </c>
      <c r="C33" s="195">
        <f t="shared" si="2"/>
        <v>4.8426372992504385</v>
      </c>
      <c r="D33" s="164">
        <f t="shared" si="0"/>
        <v>1</v>
      </c>
      <c r="E33" s="165">
        <v>0</v>
      </c>
      <c r="F33" s="165">
        <v>0</v>
      </c>
      <c r="G33" s="197">
        <v>1</v>
      </c>
      <c r="H33" s="197">
        <v>3</v>
      </c>
      <c r="I33" s="167">
        <f t="shared" si="1"/>
        <v>7</v>
      </c>
      <c r="J33" s="197">
        <v>7</v>
      </c>
      <c r="K33" s="165">
        <v>0</v>
      </c>
      <c r="L33" s="165">
        <v>0</v>
      </c>
      <c r="M33" s="197">
        <v>30</v>
      </c>
      <c r="N33" s="169">
        <v>0</v>
      </c>
      <c r="O33" s="169">
        <v>0</v>
      </c>
      <c r="P33" s="169">
        <v>0</v>
      </c>
      <c r="Q33" s="169">
        <v>0</v>
      </c>
      <c r="R33" s="199" t="s">
        <v>259</v>
      </c>
    </row>
    <row r="34" spans="1:18" s="172" customFormat="1" ht="14.25" customHeight="1">
      <c r="A34" s="194" t="s">
        <v>260</v>
      </c>
      <c r="B34" s="363">
        <v>70.536</v>
      </c>
      <c r="C34" s="195">
        <f>B34/$B$11*100</f>
        <v>7.213944340864392</v>
      </c>
      <c r="D34" s="164">
        <f t="shared" si="0"/>
        <v>1</v>
      </c>
      <c r="E34" s="165">
        <v>0</v>
      </c>
      <c r="F34" s="165">
        <v>0</v>
      </c>
      <c r="G34" s="197">
        <v>1</v>
      </c>
      <c r="H34" s="197">
        <v>5</v>
      </c>
      <c r="I34" s="167">
        <f t="shared" si="1"/>
        <v>19</v>
      </c>
      <c r="J34" s="197">
        <v>19</v>
      </c>
      <c r="K34" s="165">
        <v>0</v>
      </c>
      <c r="L34" s="165">
        <v>0</v>
      </c>
      <c r="M34" s="197">
        <v>93</v>
      </c>
      <c r="N34" s="169">
        <v>0</v>
      </c>
      <c r="O34" s="169">
        <v>0</v>
      </c>
      <c r="P34" s="169">
        <v>0</v>
      </c>
      <c r="Q34" s="169">
        <v>0</v>
      </c>
      <c r="R34" s="199" t="s">
        <v>261</v>
      </c>
    </row>
    <row r="35" spans="1:18" s="172" customFormat="1" ht="14.25" customHeight="1">
      <c r="A35" s="194" t="s">
        <v>262</v>
      </c>
      <c r="B35" s="363">
        <v>28.647</v>
      </c>
      <c r="C35" s="195">
        <f t="shared" si="2"/>
        <v>2.92982113435327</v>
      </c>
      <c r="D35" s="164">
        <f t="shared" si="0"/>
        <v>1</v>
      </c>
      <c r="E35" s="165">
        <v>0</v>
      </c>
      <c r="F35" s="165">
        <v>0</v>
      </c>
      <c r="G35" s="197">
        <v>1</v>
      </c>
      <c r="H35" s="197">
        <v>3</v>
      </c>
      <c r="I35" s="167">
        <f t="shared" si="1"/>
        <v>7</v>
      </c>
      <c r="J35" s="197">
        <v>7</v>
      </c>
      <c r="K35" s="165">
        <v>0</v>
      </c>
      <c r="L35" s="165">
        <v>0</v>
      </c>
      <c r="M35" s="197">
        <v>47</v>
      </c>
      <c r="N35" s="169">
        <v>0</v>
      </c>
      <c r="O35" s="169">
        <v>0</v>
      </c>
      <c r="P35" s="169">
        <v>0</v>
      </c>
      <c r="Q35" s="169">
        <v>0</v>
      </c>
      <c r="R35" s="199" t="s">
        <v>263</v>
      </c>
    </row>
    <row r="36" spans="1:18" s="172" customFormat="1" ht="14.25" customHeight="1">
      <c r="A36" s="194" t="s">
        <v>264</v>
      </c>
      <c r="B36" s="363">
        <v>12.326</v>
      </c>
      <c r="C36" s="195">
        <f t="shared" si="2"/>
        <v>1.2606197962103678</v>
      </c>
      <c r="D36" s="164">
        <f t="shared" si="0"/>
        <v>1</v>
      </c>
      <c r="E36" s="165">
        <v>0</v>
      </c>
      <c r="F36" s="165">
        <v>0</v>
      </c>
      <c r="G36" s="197">
        <v>1</v>
      </c>
      <c r="H36" s="197">
        <v>1</v>
      </c>
      <c r="I36" s="167">
        <f t="shared" si="1"/>
        <v>41</v>
      </c>
      <c r="J36" s="197">
        <v>41</v>
      </c>
      <c r="K36" s="165">
        <v>0</v>
      </c>
      <c r="L36" s="165">
        <v>0</v>
      </c>
      <c r="M36" s="197">
        <v>268</v>
      </c>
      <c r="N36" s="169">
        <v>0</v>
      </c>
      <c r="O36" s="169">
        <v>0</v>
      </c>
      <c r="P36" s="169">
        <v>0</v>
      </c>
      <c r="Q36" s="169">
        <v>0</v>
      </c>
      <c r="R36" s="199" t="s">
        <v>265</v>
      </c>
    </row>
    <row r="37" spans="1:18" s="172" customFormat="1" ht="14.25" customHeight="1">
      <c r="A37" s="194" t="s">
        <v>266</v>
      </c>
      <c r="B37" s="363">
        <v>45.202</v>
      </c>
      <c r="C37" s="195">
        <f t="shared" si="2"/>
        <v>4.622954407618128</v>
      </c>
      <c r="D37" s="164">
        <f t="shared" si="0"/>
        <v>1</v>
      </c>
      <c r="E37" s="165">
        <v>0</v>
      </c>
      <c r="F37" s="165">
        <v>0</v>
      </c>
      <c r="G37" s="197">
        <v>1</v>
      </c>
      <c r="H37" s="197">
        <v>2</v>
      </c>
      <c r="I37" s="167">
        <f t="shared" si="1"/>
        <v>50</v>
      </c>
      <c r="J37" s="197">
        <v>50</v>
      </c>
      <c r="K37" s="165">
        <v>0</v>
      </c>
      <c r="L37" s="165">
        <v>0</v>
      </c>
      <c r="M37" s="197">
        <v>305</v>
      </c>
      <c r="N37" s="169">
        <v>0</v>
      </c>
      <c r="O37" s="169">
        <v>0</v>
      </c>
      <c r="P37" s="169">
        <v>0</v>
      </c>
      <c r="Q37" s="169">
        <v>0</v>
      </c>
      <c r="R37" s="199" t="s">
        <v>267</v>
      </c>
    </row>
    <row r="38" spans="1:18" s="172" customFormat="1" ht="14.25" customHeight="1">
      <c r="A38" s="194" t="s">
        <v>268</v>
      </c>
      <c r="B38" s="363">
        <v>8.414</v>
      </c>
      <c r="C38" s="195">
        <f t="shared" si="2"/>
        <v>0.8605269321202363</v>
      </c>
      <c r="D38" s="164">
        <f t="shared" si="0"/>
        <v>1</v>
      </c>
      <c r="E38" s="165">
        <v>0</v>
      </c>
      <c r="F38" s="165">
        <v>0</v>
      </c>
      <c r="G38" s="197">
        <v>1</v>
      </c>
      <c r="H38" s="197">
        <v>4</v>
      </c>
      <c r="I38" s="167">
        <f t="shared" si="1"/>
        <v>16</v>
      </c>
      <c r="J38" s="197">
        <v>16</v>
      </c>
      <c r="K38" s="165">
        <v>0</v>
      </c>
      <c r="L38" s="165">
        <v>0</v>
      </c>
      <c r="M38" s="197">
        <v>121</v>
      </c>
      <c r="N38" s="169">
        <v>0</v>
      </c>
      <c r="O38" s="169">
        <v>0</v>
      </c>
      <c r="P38" s="169">
        <v>0</v>
      </c>
      <c r="Q38" s="169">
        <v>0</v>
      </c>
      <c r="R38" s="199" t="s">
        <v>269</v>
      </c>
    </row>
    <row r="39" spans="1:18" s="172" customFormat="1" ht="14.25" customHeight="1">
      <c r="A39" s="194" t="s">
        <v>270</v>
      </c>
      <c r="B39" s="363">
        <v>2.558</v>
      </c>
      <c r="C39" s="195">
        <f t="shared" si="2"/>
        <v>0.26161491470924225</v>
      </c>
      <c r="D39" s="164">
        <f t="shared" si="0"/>
        <v>1</v>
      </c>
      <c r="E39" s="165">
        <v>0</v>
      </c>
      <c r="F39" s="165">
        <v>0</v>
      </c>
      <c r="G39" s="197">
        <v>1</v>
      </c>
      <c r="H39" s="197">
        <v>2</v>
      </c>
      <c r="I39" s="167">
        <f t="shared" si="1"/>
        <v>8</v>
      </c>
      <c r="J39" s="197">
        <v>8</v>
      </c>
      <c r="K39" s="165">
        <v>0</v>
      </c>
      <c r="L39" s="165">
        <v>0</v>
      </c>
      <c r="M39" s="197">
        <v>37</v>
      </c>
      <c r="N39" s="169">
        <v>0</v>
      </c>
      <c r="O39" s="169">
        <v>0</v>
      </c>
      <c r="P39" s="169">
        <v>0</v>
      </c>
      <c r="Q39" s="169">
        <v>0</v>
      </c>
      <c r="R39" s="199" t="s">
        <v>271</v>
      </c>
    </row>
    <row r="40" spans="1:18" s="172" customFormat="1" ht="14.25" customHeight="1">
      <c r="A40" s="200" t="s">
        <v>272</v>
      </c>
      <c r="B40" s="365">
        <v>4.025</v>
      </c>
      <c r="C40" s="201">
        <f t="shared" si="2"/>
        <v>0.4116497387430415</v>
      </c>
      <c r="D40" s="202">
        <f t="shared" si="0"/>
        <v>1</v>
      </c>
      <c r="E40" s="203">
        <v>0</v>
      </c>
      <c r="F40" s="203">
        <v>0</v>
      </c>
      <c r="G40" s="204">
        <v>1</v>
      </c>
      <c r="H40" s="204">
        <v>2</v>
      </c>
      <c r="I40" s="205">
        <f t="shared" si="1"/>
        <v>6</v>
      </c>
      <c r="J40" s="204">
        <v>6</v>
      </c>
      <c r="K40" s="203">
        <v>0</v>
      </c>
      <c r="L40" s="203">
        <v>0</v>
      </c>
      <c r="M40" s="204">
        <v>23</v>
      </c>
      <c r="N40" s="206">
        <v>0</v>
      </c>
      <c r="O40" s="206">
        <v>0</v>
      </c>
      <c r="P40" s="206">
        <v>0</v>
      </c>
      <c r="Q40" s="206">
        <v>0</v>
      </c>
      <c r="R40" s="207" t="s">
        <v>273</v>
      </c>
    </row>
    <row r="41" spans="1:21" s="215" customFormat="1" ht="19.5" customHeight="1">
      <c r="A41" s="214" t="s">
        <v>695</v>
      </c>
      <c r="B41" s="114"/>
      <c r="C41" s="114"/>
      <c r="D41" s="114"/>
      <c r="E41" s="128"/>
      <c r="F41" s="128"/>
      <c r="G41" s="128"/>
      <c r="H41" s="128"/>
      <c r="I41" s="128"/>
      <c r="J41" s="128"/>
      <c r="K41" s="128"/>
      <c r="L41" s="128"/>
      <c r="N41" s="128"/>
      <c r="O41" s="128"/>
      <c r="P41" s="114" t="s">
        <v>696</v>
      </c>
      <c r="Q41" s="114"/>
      <c r="R41" s="114"/>
      <c r="S41" s="214"/>
      <c r="T41" s="214"/>
      <c r="U41" s="214"/>
    </row>
    <row r="42" spans="1:18" s="215" customFormat="1" ht="12" customHeight="1">
      <c r="A42" s="129" t="s">
        <v>305</v>
      </c>
      <c r="B42" s="129"/>
      <c r="C42" s="129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O42" s="128"/>
      <c r="P42" s="130" t="s">
        <v>306</v>
      </c>
      <c r="Q42" s="130"/>
      <c r="R42" s="128"/>
    </row>
    <row r="43" spans="1:18" s="215" customFormat="1" ht="12" customHeight="1">
      <c r="A43" s="129" t="s">
        <v>307</v>
      </c>
      <c r="B43" s="129"/>
      <c r="C43" s="129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O43" s="128"/>
      <c r="P43" s="130" t="s">
        <v>308</v>
      </c>
      <c r="R43" s="128"/>
    </row>
    <row r="44" spans="1:13" s="217" customFormat="1" ht="13.5">
      <c r="A44" s="157"/>
      <c r="B44" s="216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</row>
  </sheetData>
  <mergeCells count="9">
    <mergeCell ref="A1:U1"/>
    <mergeCell ref="A3:A6"/>
    <mergeCell ref="B3:C3"/>
    <mergeCell ref="D3:H3"/>
    <mergeCell ref="I3:L3"/>
    <mergeCell ref="N3:Q3"/>
    <mergeCell ref="R3:R6"/>
    <mergeCell ref="G4:H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44"/>
  <sheetViews>
    <sheetView workbookViewId="0" topLeftCell="A16">
      <selection activeCell="E34" sqref="E34"/>
    </sheetView>
  </sheetViews>
  <sheetFormatPr defaultColWidth="8.88671875" defaultRowHeight="13.5"/>
  <cols>
    <col min="1" max="1" width="12.99609375" style="0" customWidth="1"/>
    <col min="2" max="2" width="14.21484375" style="0" customWidth="1"/>
    <col min="3" max="3" width="13.3359375" style="0" customWidth="1"/>
    <col min="4" max="4" width="11.6640625" style="0" customWidth="1"/>
    <col min="5" max="5" width="12.21484375" style="0" customWidth="1"/>
    <col min="6" max="6" width="13.5546875" style="0" customWidth="1"/>
    <col min="7" max="7" width="13.6640625" style="0" customWidth="1"/>
    <col min="8" max="8" width="13.3359375" style="0" customWidth="1"/>
    <col min="9" max="9" width="10.4453125" style="0" customWidth="1"/>
    <col min="10" max="10" width="12.21484375" style="0" customWidth="1"/>
  </cols>
  <sheetData>
    <row r="1" spans="1:10" s="218" customFormat="1" ht="32.25" customHeight="1">
      <c r="A1" s="521" t="s">
        <v>320</v>
      </c>
      <c r="B1" s="521"/>
      <c r="C1" s="521"/>
      <c r="D1" s="521"/>
      <c r="E1" s="521"/>
      <c r="F1" s="521"/>
      <c r="G1" s="521"/>
      <c r="H1" s="521"/>
      <c r="I1" s="521"/>
      <c r="J1" s="521"/>
    </row>
    <row r="2" spans="1:10" s="19" customFormat="1" ht="18" customHeight="1">
      <c r="A2" s="84" t="s">
        <v>321</v>
      </c>
      <c r="B2" s="84"/>
      <c r="C2" s="84"/>
      <c r="D2" s="84"/>
      <c r="E2" s="84"/>
      <c r="F2" s="84"/>
      <c r="G2" s="84"/>
      <c r="H2" s="84"/>
      <c r="I2" s="84"/>
      <c r="J2" s="219" t="s">
        <v>322</v>
      </c>
    </row>
    <row r="3" spans="1:10" s="19" customFormat="1" ht="13.5" customHeight="1">
      <c r="A3" s="508" t="s">
        <v>323</v>
      </c>
      <c r="B3" s="222" t="s">
        <v>324</v>
      </c>
      <c r="C3" s="222" t="s">
        <v>325</v>
      </c>
      <c r="D3" s="222" t="s">
        <v>326</v>
      </c>
      <c r="E3" s="222" t="s">
        <v>327</v>
      </c>
      <c r="F3" s="222" t="s">
        <v>328</v>
      </c>
      <c r="G3" s="221" t="s">
        <v>329</v>
      </c>
      <c r="H3" s="222" t="s">
        <v>330</v>
      </c>
      <c r="I3" s="222" t="s">
        <v>331</v>
      </c>
      <c r="J3" s="511" t="s">
        <v>332</v>
      </c>
    </row>
    <row r="4" spans="1:10" s="19" customFormat="1" ht="13.5" customHeight="1">
      <c r="A4" s="509"/>
      <c r="B4" s="490" t="s">
        <v>333</v>
      </c>
      <c r="C4" s="490" t="s">
        <v>334</v>
      </c>
      <c r="D4" s="490" t="s">
        <v>335</v>
      </c>
      <c r="E4" s="490" t="s">
        <v>336</v>
      </c>
      <c r="F4" s="490" t="s">
        <v>337</v>
      </c>
      <c r="G4" s="491" t="s">
        <v>338</v>
      </c>
      <c r="H4" s="490" t="s">
        <v>339</v>
      </c>
      <c r="I4" s="220" t="s">
        <v>340</v>
      </c>
      <c r="J4" s="512"/>
    </row>
    <row r="5" spans="1:10" s="19" customFormat="1" ht="12.75">
      <c r="A5" s="510"/>
      <c r="B5" s="525"/>
      <c r="C5" s="525"/>
      <c r="D5" s="525"/>
      <c r="E5" s="525"/>
      <c r="F5" s="525"/>
      <c r="G5" s="523"/>
      <c r="H5" s="525"/>
      <c r="I5" s="143" t="s">
        <v>341</v>
      </c>
      <c r="J5" s="489"/>
    </row>
    <row r="6" spans="1:51" s="229" customFormat="1" ht="12.75" customHeight="1">
      <c r="A6" s="161" t="s">
        <v>221</v>
      </c>
      <c r="B6" s="91">
        <v>255529195</v>
      </c>
      <c r="C6" s="90">
        <v>28612021</v>
      </c>
      <c r="D6" s="90">
        <v>595785</v>
      </c>
      <c r="E6" s="90">
        <v>29760154</v>
      </c>
      <c r="F6" s="90">
        <v>20163535</v>
      </c>
      <c r="G6" s="90">
        <v>128556238</v>
      </c>
      <c r="H6" s="90">
        <v>13960795</v>
      </c>
      <c r="I6" s="227">
        <v>4826636</v>
      </c>
      <c r="J6" s="226" t="s">
        <v>222</v>
      </c>
      <c r="K6" s="228"/>
      <c r="AY6" s="228"/>
    </row>
    <row r="7" spans="1:51" s="229" customFormat="1" ht="12.75" customHeight="1">
      <c r="A7" s="161" t="s">
        <v>223</v>
      </c>
      <c r="B7" s="91">
        <v>722313821.4</v>
      </c>
      <c r="C7" s="90">
        <v>169931310</v>
      </c>
      <c r="D7" s="90">
        <v>2600346</v>
      </c>
      <c r="E7" s="90">
        <v>45697200</v>
      </c>
      <c r="F7" s="90">
        <v>93397049</v>
      </c>
      <c r="G7" s="90">
        <v>338635026</v>
      </c>
      <c r="H7" s="90">
        <v>13863094.899999999</v>
      </c>
      <c r="I7" s="227">
        <v>919956.8</v>
      </c>
      <c r="J7" s="226" t="s">
        <v>224</v>
      </c>
      <c r="K7" s="228"/>
      <c r="AY7" s="228"/>
    </row>
    <row r="8" spans="1:10" s="19" customFormat="1" ht="12.75" customHeight="1">
      <c r="A8" s="161" t="s">
        <v>225</v>
      </c>
      <c r="B8" s="223">
        <v>255494942</v>
      </c>
      <c r="C8" s="224">
        <v>28221669.5</v>
      </c>
      <c r="D8" s="224">
        <v>590321</v>
      </c>
      <c r="E8" s="224">
        <v>29934352</v>
      </c>
      <c r="F8" s="224">
        <v>20358360</v>
      </c>
      <c r="G8" s="224">
        <v>127368529</v>
      </c>
      <c r="H8" s="224">
        <v>14412451.3</v>
      </c>
      <c r="I8" s="225">
        <v>492625.4</v>
      </c>
      <c r="J8" s="226" t="s">
        <v>226</v>
      </c>
    </row>
    <row r="9" spans="1:10" s="19" customFormat="1" ht="12.75" customHeight="1">
      <c r="A9" s="161" t="s">
        <v>227</v>
      </c>
      <c r="B9" s="224">
        <v>722315466.4</v>
      </c>
      <c r="C9" s="224">
        <v>170102029</v>
      </c>
      <c r="D9" s="224">
        <v>2582902</v>
      </c>
      <c r="E9" s="224">
        <v>45485732</v>
      </c>
      <c r="F9" s="224">
        <v>90708601</v>
      </c>
      <c r="G9" s="224">
        <v>337886794</v>
      </c>
      <c r="H9" s="224">
        <v>14141158.9</v>
      </c>
      <c r="I9" s="225">
        <v>954191.8</v>
      </c>
      <c r="J9" s="226" t="s">
        <v>228</v>
      </c>
    </row>
    <row r="10" spans="1:10" s="19" customFormat="1" ht="12.75" customHeight="1">
      <c r="A10" s="44" t="s">
        <v>229</v>
      </c>
      <c r="B10" s="224">
        <v>977867001.5</v>
      </c>
      <c r="C10" s="224">
        <v>208845148.5</v>
      </c>
      <c r="D10" s="224">
        <v>3148889</v>
      </c>
      <c r="E10" s="224">
        <v>64295728</v>
      </c>
      <c r="F10" s="224">
        <v>109982955</v>
      </c>
      <c r="G10" s="224">
        <v>463369899</v>
      </c>
      <c r="H10" s="224">
        <v>29504317.6</v>
      </c>
      <c r="I10" s="224">
        <v>1473780.2</v>
      </c>
      <c r="J10" s="230" t="s">
        <v>342</v>
      </c>
    </row>
    <row r="11" spans="1:10" s="234" customFormat="1" ht="12.75" customHeight="1">
      <c r="A11" s="231" t="s">
        <v>354</v>
      </c>
      <c r="B11" s="232">
        <v>977758412.4</v>
      </c>
      <c r="C11" s="232">
        <v>211752448.5</v>
      </c>
      <c r="D11" s="232">
        <v>3105386</v>
      </c>
      <c r="E11" s="232">
        <v>61067132</v>
      </c>
      <c r="F11" s="232">
        <v>109416876</v>
      </c>
      <c r="G11" s="232">
        <v>462206284</v>
      </c>
      <c r="H11" s="232">
        <v>29996411.5</v>
      </c>
      <c r="I11" s="232">
        <v>1543718.2</v>
      </c>
      <c r="J11" s="233" t="s">
        <v>354</v>
      </c>
    </row>
    <row r="12" spans="1:10" s="234" customFormat="1" ht="12.75" customHeight="1">
      <c r="A12" s="231" t="s">
        <v>171</v>
      </c>
      <c r="B12" s="232">
        <v>977773257.8</v>
      </c>
      <c r="C12" s="232">
        <v>211943552.5</v>
      </c>
      <c r="D12" s="232">
        <v>3094174</v>
      </c>
      <c r="E12" s="232">
        <v>60947905</v>
      </c>
      <c r="F12" s="232">
        <v>107163906</v>
      </c>
      <c r="G12" s="232">
        <v>457645067</v>
      </c>
      <c r="H12" s="232">
        <v>30610315.4</v>
      </c>
      <c r="I12" s="232">
        <v>1620146.2</v>
      </c>
      <c r="J12" s="233" t="s">
        <v>353</v>
      </c>
    </row>
    <row r="13" spans="1:10" s="228" customFormat="1" ht="12.75" customHeight="1">
      <c r="A13" s="80" t="s">
        <v>701</v>
      </c>
      <c r="B13" s="235">
        <f aca="true" t="shared" si="0" ref="B13:I13">SUM(B14:B39)</f>
        <v>977771364.8</v>
      </c>
      <c r="C13" s="235">
        <f t="shared" si="0"/>
        <v>212447665.5</v>
      </c>
      <c r="D13" s="235">
        <f t="shared" si="0"/>
        <v>3053924</v>
      </c>
      <c r="E13" s="235">
        <f t="shared" si="0"/>
        <v>60883134</v>
      </c>
      <c r="F13" s="235">
        <f t="shared" si="0"/>
        <v>106813614</v>
      </c>
      <c r="G13" s="235">
        <f t="shared" si="0"/>
        <v>454333767</v>
      </c>
      <c r="H13" s="235">
        <f t="shared" si="0"/>
        <v>31100961.599999998</v>
      </c>
      <c r="I13" s="235">
        <f t="shared" si="0"/>
        <v>1742326.2</v>
      </c>
      <c r="J13" s="236" t="s">
        <v>701</v>
      </c>
    </row>
    <row r="14" spans="1:10" s="58" customFormat="1" ht="12.75" customHeight="1">
      <c r="A14" s="194" t="s">
        <v>230</v>
      </c>
      <c r="B14" s="232">
        <f>SUM(C14:I14)+SUM('[1]3. 토지지목별현황(2)'!B14:J14)+SUM('[1]3. 토지지목별 현황(3)'!B14:J14)</f>
        <v>91201252.9</v>
      </c>
      <c r="C14" s="334">
        <v>30564076</v>
      </c>
      <c r="D14" s="334">
        <v>222729</v>
      </c>
      <c r="E14" s="334">
        <v>4715147</v>
      </c>
      <c r="F14" s="334">
        <v>11912337</v>
      </c>
      <c r="G14" s="334">
        <v>29370299</v>
      </c>
      <c r="H14" s="334">
        <v>2984573.4</v>
      </c>
      <c r="I14" s="334">
        <v>267306.8</v>
      </c>
      <c r="J14" s="237" t="s">
        <v>343</v>
      </c>
    </row>
    <row r="15" spans="1:10" s="58" customFormat="1" ht="12.75" customHeight="1">
      <c r="A15" s="194" t="s">
        <v>231</v>
      </c>
      <c r="B15" s="232">
        <f>SUM(C15:I15)+SUM('[1]3. 토지지목별현황(2)'!B15:J15)+SUM('[1]3. 토지지목별 현황(3)'!B15:J15)</f>
        <v>202146476.5</v>
      </c>
      <c r="C15" s="334">
        <v>44183633</v>
      </c>
      <c r="D15" s="334">
        <v>810677</v>
      </c>
      <c r="E15" s="334">
        <v>10127784</v>
      </c>
      <c r="F15" s="334">
        <v>23858460</v>
      </c>
      <c r="G15" s="334">
        <v>98817610</v>
      </c>
      <c r="H15" s="334">
        <v>4308349.4</v>
      </c>
      <c r="I15" s="334">
        <v>296586</v>
      </c>
      <c r="J15" s="237" t="s">
        <v>344</v>
      </c>
    </row>
    <row r="16" spans="1:10" s="58" customFormat="1" ht="12.75" customHeight="1">
      <c r="A16" s="194" t="s">
        <v>232</v>
      </c>
      <c r="B16" s="232">
        <f>SUM(C16:I16)+SUM('[1]3. 토지지목별현황(2)'!B16:J16)+SUM('[1]3. 토지지목별 현황(3)'!B16:J16)</f>
        <v>185932282.00000003</v>
      </c>
      <c r="C16" s="334">
        <v>43456400</v>
      </c>
      <c r="D16" s="334">
        <v>351070</v>
      </c>
      <c r="E16" s="334">
        <v>993391</v>
      </c>
      <c r="F16" s="334">
        <v>29222898</v>
      </c>
      <c r="G16" s="334">
        <v>90557391</v>
      </c>
      <c r="H16" s="334">
        <v>2883989.3</v>
      </c>
      <c r="I16" s="334">
        <v>234718</v>
      </c>
      <c r="J16" s="237" t="s">
        <v>345</v>
      </c>
    </row>
    <row r="17" spans="1:10" s="58" customFormat="1" ht="12.75" customHeight="1">
      <c r="A17" s="194" t="s">
        <v>233</v>
      </c>
      <c r="B17" s="232">
        <f>SUM(C17:I17)+SUM('[1]3. 토지지목별현황(2)'!B17:J17)+SUM('[1]3. 토지지목별 현황(3)'!B17:J17)</f>
        <v>150681391.89999998</v>
      </c>
      <c r="C17" s="334">
        <v>22806381</v>
      </c>
      <c r="D17" s="334">
        <v>9586</v>
      </c>
      <c r="E17" s="334">
        <v>12946479</v>
      </c>
      <c r="F17" s="334">
        <v>21390332</v>
      </c>
      <c r="G17" s="334">
        <v>79808437</v>
      </c>
      <c r="H17" s="334">
        <v>2446361.2</v>
      </c>
      <c r="I17" s="334">
        <v>391750</v>
      </c>
      <c r="J17" s="237" t="s">
        <v>346</v>
      </c>
    </row>
    <row r="18" spans="1:10" s="58" customFormat="1" ht="12.75" customHeight="1">
      <c r="A18" s="194" t="s">
        <v>234</v>
      </c>
      <c r="B18" s="232">
        <f>SUM(C18:I18)+SUM('[1]3. 토지지목별현황(2)'!B18:J18)+SUM('[1]3. 토지지목별 현황(3)'!B18:J18)</f>
        <v>79105674.00000001</v>
      </c>
      <c r="C18" s="334">
        <v>35145037</v>
      </c>
      <c r="D18" s="334">
        <v>1046270</v>
      </c>
      <c r="E18" s="334">
        <v>6237220</v>
      </c>
      <c r="F18" s="334">
        <v>386295</v>
      </c>
      <c r="G18" s="334">
        <v>25088833</v>
      </c>
      <c r="H18" s="334">
        <v>1969512.4</v>
      </c>
      <c r="I18" s="334">
        <v>34172</v>
      </c>
      <c r="J18" s="237" t="s">
        <v>347</v>
      </c>
    </row>
    <row r="19" spans="1:10" s="58" customFormat="1" ht="12.75" customHeight="1">
      <c r="A19" s="194" t="s">
        <v>235</v>
      </c>
      <c r="B19" s="232">
        <f>SUM(C19:I19)+SUM('[1]3. 토지지목별현황(2)'!B19:J19)+SUM('[1]3. 토지지목별 현황(3)'!B19:J19)</f>
        <v>7155422</v>
      </c>
      <c r="C19" s="334">
        <v>1560792</v>
      </c>
      <c r="D19" s="334">
        <v>40425</v>
      </c>
      <c r="E19" s="334">
        <v>0</v>
      </c>
      <c r="F19" s="334">
        <v>0</v>
      </c>
      <c r="G19" s="334">
        <v>4738929</v>
      </c>
      <c r="H19" s="334">
        <v>280239</v>
      </c>
      <c r="I19" s="334">
        <v>2685</v>
      </c>
      <c r="J19" s="237" t="s">
        <v>348</v>
      </c>
    </row>
    <row r="20" spans="1:10" s="58" customFormat="1" ht="12.75" customHeight="1">
      <c r="A20" s="194" t="s">
        <v>236</v>
      </c>
      <c r="B20" s="232">
        <f>SUM(C20:I20)+SUM('[1]3. 토지지목별현황(2)'!B20:J20)+SUM('[1]3. 토지지목별 현황(3)'!B20:J20)</f>
        <v>6181216</v>
      </c>
      <c r="C20" s="334">
        <v>4108053</v>
      </c>
      <c r="D20" s="334">
        <v>3538</v>
      </c>
      <c r="E20" s="334">
        <v>0</v>
      </c>
      <c r="F20" s="334">
        <v>2685</v>
      </c>
      <c r="G20" s="334">
        <v>948375</v>
      </c>
      <c r="H20" s="334">
        <v>379285</v>
      </c>
      <c r="I20" s="334">
        <v>0</v>
      </c>
      <c r="J20" s="237" t="s">
        <v>349</v>
      </c>
    </row>
    <row r="21" spans="1:10" s="19" customFormat="1" ht="12.75" customHeight="1">
      <c r="A21" s="194" t="s">
        <v>237</v>
      </c>
      <c r="B21" s="232">
        <f>SUM(C21:I21)+SUM('[1]3. 토지지목별현황(2)'!B21:J21)+SUM('[1]3. 토지지목별 현황(3)'!B21:J21)</f>
        <v>312726.6</v>
      </c>
      <c r="C21" s="334">
        <v>83</v>
      </c>
      <c r="D21" s="334">
        <v>0</v>
      </c>
      <c r="E21" s="334">
        <v>0</v>
      </c>
      <c r="F21" s="334">
        <v>0</v>
      </c>
      <c r="G21" s="334">
        <v>344</v>
      </c>
      <c r="H21" s="334">
        <v>200476.8</v>
      </c>
      <c r="I21" s="334">
        <v>0</v>
      </c>
      <c r="J21" s="199" t="s">
        <v>350</v>
      </c>
    </row>
    <row r="22" spans="1:10" s="19" customFormat="1" ht="12.75" customHeight="1">
      <c r="A22" s="194" t="s">
        <v>238</v>
      </c>
      <c r="B22" s="232">
        <f>SUM(C22:I22)+SUM('[1]3. 토지지목별현황(2)'!B22:J22)+SUM('[1]3. 토지지목별 현황(3)'!B22:J22)</f>
        <v>2194521.9</v>
      </c>
      <c r="C22" s="334">
        <v>81814</v>
      </c>
      <c r="D22" s="334">
        <v>0</v>
      </c>
      <c r="E22" s="334">
        <v>69632</v>
      </c>
      <c r="F22" s="334">
        <v>0</v>
      </c>
      <c r="G22" s="334">
        <v>33874</v>
      </c>
      <c r="H22" s="334">
        <v>1305378.6</v>
      </c>
      <c r="I22" s="334">
        <v>0</v>
      </c>
      <c r="J22" s="199" t="s">
        <v>239</v>
      </c>
    </row>
    <row r="23" spans="1:10" s="19" customFormat="1" ht="12.75" customHeight="1">
      <c r="A23" s="194" t="s">
        <v>240</v>
      </c>
      <c r="B23" s="232">
        <f>SUM(C23:I23)+SUM('[1]3. 토지지목별현황(2)'!B23:J23)+SUM('[1]3. 토지지목별 현황(3)'!B23:J23)</f>
        <v>692143.5</v>
      </c>
      <c r="C23" s="334">
        <v>18426</v>
      </c>
      <c r="D23" s="334">
        <v>142</v>
      </c>
      <c r="E23" s="334">
        <v>0</v>
      </c>
      <c r="F23" s="334">
        <v>0</v>
      </c>
      <c r="G23" s="334">
        <v>0</v>
      </c>
      <c r="H23" s="334">
        <v>386821.4</v>
      </c>
      <c r="I23" s="334">
        <v>0</v>
      </c>
      <c r="J23" s="199" t="s">
        <v>241</v>
      </c>
    </row>
    <row r="24" spans="1:10" s="19" customFormat="1" ht="12.75" customHeight="1">
      <c r="A24" s="194" t="s">
        <v>242</v>
      </c>
      <c r="B24" s="232">
        <f>SUM(C24:I24)+SUM('[1]3. 토지지목별현황(2)'!B24:J24)+SUM('[1]3. 토지지목별 현황(3)'!B24:J24)</f>
        <v>5518863.8</v>
      </c>
      <c r="C24" s="335">
        <v>888259</v>
      </c>
      <c r="D24" s="335">
        <v>1722</v>
      </c>
      <c r="E24" s="335">
        <v>902538</v>
      </c>
      <c r="F24" s="335">
        <v>0</v>
      </c>
      <c r="G24" s="335">
        <v>241264</v>
      </c>
      <c r="H24" s="335">
        <v>1901091</v>
      </c>
      <c r="I24" s="335">
        <v>1267</v>
      </c>
      <c r="J24" s="199" t="s">
        <v>243</v>
      </c>
    </row>
    <row r="25" spans="1:10" s="19" customFormat="1" ht="12.75" customHeight="1">
      <c r="A25" s="194" t="s">
        <v>244</v>
      </c>
      <c r="B25" s="232">
        <f>SUM(C25:I25)+SUM('[1]3. 토지지목별현황(2)'!B25:J25)+SUM('[1]3. 토지지목별 현황(3)'!B25:J25)</f>
        <v>870275.1</v>
      </c>
      <c r="C25" s="334">
        <v>7278</v>
      </c>
      <c r="D25" s="334">
        <v>0</v>
      </c>
      <c r="E25" s="334">
        <v>0</v>
      </c>
      <c r="F25" s="334">
        <v>0</v>
      </c>
      <c r="G25" s="334">
        <v>0</v>
      </c>
      <c r="H25" s="334">
        <v>557511</v>
      </c>
      <c r="I25" s="334">
        <v>0</v>
      </c>
      <c r="J25" s="199" t="s">
        <v>245</v>
      </c>
    </row>
    <row r="26" spans="1:10" s="19" customFormat="1" ht="12.75" customHeight="1">
      <c r="A26" s="194" t="s">
        <v>246</v>
      </c>
      <c r="B26" s="232">
        <f>SUM(C26:I26)+SUM('[1]3. 토지지목별현황(2)'!B26:J26)+SUM('[1]3. 토지지목별 현황(3)'!B26:J26)</f>
        <v>834982.5000000001</v>
      </c>
      <c r="C26" s="334">
        <v>7223</v>
      </c>
      <c r="D26" s="334">
        <v>0</v>
      </c>
      <c r="E26" s="334">
        <v>0</v>
      </c>
      <c r="F26" s="334">
        <v>0</v>
      </c>
      <c r="G26" s="334">
        <v>0</v>
      </c>
      <c r="H26" s="334">
        <v>524255.3</v>
      </c>
      <c r="I26" s="334">
        <v>0</v>
      </c>
      <c r="J26" s="199" t="s">
        <v>247</v>
      </c>
    </row>
    <row r="27" spans="1:10" s="19" customFormat="1" ht="12.75" customHeight="1">
      <c r="A27" s="194" t="s">
        <v>248</v>
      </c>
      <c r="B27" s="232">
        <f>SUM(C27:I27)+SUM('[1]3. 토지지목별현황(2)'!B27:J27)+SUM('[1]3. 토지지목별 현황(3)'!B27:J27)</f>
        <v>611112.8</v>
      </c>
      <c r="C27" s="334">
        <v>60640</v>
      </c>
      <c r="D27" s="334">
        <v>0</v>
      </c>
      <c r="E27" s="334">
        <v>0</v>
      </c>
      <c r="F27" s="334">
        <v>0</v>
      </c>
      <c r="G27" s="334">
        <v>478</v>
      </c>
      <c r="H27" s="334">
        <v>357253.7</v>
      </c>
      <c r="I27" s="334">
        <v>0</v>
      </c>
      <c r="J27" s="199" t="s">
        <v>249</v>
      </c>
    </row>
    <row r="28" spans="1:10" s="19" customFormat="1" ht="12.75" customHeight="1">
      <c r="A28" s="194" t="s">
        <v>250</v>
      </c>
      <c r="B28" s="232">
        <f>SUM(C28:I28)+SUM('[1]3. 토지지목별현황(2)'!B28:J28)+SUM('[1]3. 토지지목별 현황(3)'!B28:J28)</f>
        <v>4936612.2</v>
      </c>
      <c r="C28" s="334">
        <v>1187558.5</v>
      </c>
      <c r="D28" s="334">
        <v>0</v>
      </c>
      <c r="E28" s="334">
        <v>156188</v>
      </c>
      <c r="F28" s="334">
        <v>0</v>
      </c>
      <c r="G28" s="334">
        <v>121458</v>
      </c>
      <c r="H28" s="334">
        <v>815635.7</v>
      </c>
      <c r="I28" s="334">
        <v>90</v>
      </c>
      <c r="J28" s="199" t="s">
        <v>251</v>
      </c>
    </row>
    <row r="29" spans="1:10" s="19" customFormat="1" ht="12.75" customHeight="1">
      <c r="A29" s="194" t="s">
        <v>252</v>
      </c>
      <c r="B29" s="232">
        <f>SUM(C29:I29)+SUM('[1]3. 토지지목별현황(2)'!B29:J29)+SUM('[1]3. 토지지목별 현황(3)'!B29:J29)</f>
        <v>2533737</v>
      </c>
      <c r="C29" s="334">
        <v>426674</v>
      </c>
      <c r="D29" s="334">
        <v>2562</v>
      </c>
      <c r="E29" s="334">
        <v>153317</v>
      </c>
      <c r="F29" s="334">
        <v>0</v>
      </c>
      <c r="G29" s="334">
        <v>448560</v>
      </c>
      <c r="H29" s="334">
        <v>660770.3</v>
      </c>
      <c r="I29" s="334">
        <v>0</v>
      </c>
      <c r="J29" s="199" t="s">
        <v>253</v>
      </c>
    </row>
    <row r="30" spans="1:10" s="19" customFormat="1" ht="12.75" customHeight="1">
      <c r="A30" s="194" t="s">
        <v>254</v>
      </c>
      <c r="B30" s="232">
        <f>SUM(C30:I30)+SUM('[1]3. 토지지목별현황(2)'!B30:J30)+SUM('[1]3. 토지지목별 현황(3)'!B30:J30)</f>
        <v>8279889.6</v>
      </c>
      <c r="C30" s="334">
        <v>1949176</v>
      </c>
      <c r="D30" s="334">
        <v>33862</v>
      </c>
      <c r="E30" s="334">
        <v>2110438</v>
      </c>
      <c r="F30" s="334">
        <v>0</v>
      </c>
      <c r="G30" s="334">
        <v>1362404</v>
      </c>
      <c r="H30" s="334">
        <v>828534.2</v>
      </c>
      <c r="I30" s="336">
        <v>258151.4</v>
      </c>
      <c r="J30" s="199" t="s">
        <v>255</v>
      </c>
    </row>
    <row r="31" spans="1:10" s="19" customFormat="1" ht="12.75" customHeight="1">
      <c r="A31" s="194" t="s">
        <v>256</v>
      </c>
      <c r="B31" s="232">
        <f>SUM(C31:I31)+SUM('[1]3. 토지지목별현황(2)'!B31:J31)+SUM('[1]3. 토지지목별 현황(3)'!B31:J31)</f>
        <v>9524166</v>
      </c>
      <c r="C31" s="334">
        <v>2861371</v>
      </c>
      <c r="D31" s="334">
        <v>2603</v>
      </c>
      <c r="E31" s="334">
        <v>3512184</v>
      </c>
      <c r="F31" s="334">
        <v>0</v>
      </c>
      <c r="G31" s="334">
        <v>880290</v>
      </c>
      <c r="H31" s="334">
        <v>823651.9</v>
      </c>
      <c r="I31" s="334">
        <v>193782</v>
      </c>
      <c r="J31" s="199" t="s">
        <v>257</v>
      </c>
    </row>
    <row r="32" spans="1:10" s="19" customFormat="1" ht="12.75" customHeight="1">
      <c r="A32" s="194" t="s">
        <v>258</v>
      </c>
      <c r="B32" s="232">
        <f>SUM(C32:I32)+SUM('[1]3. 토지지목별현황(2)'!B32:J32)+SUM('[1]3. 토지지목별 현황(3)'!B32:J32)</f>
        <v>47349802</v>
      </c>
      <c r="C32" s="334">
        <v>3860831</v>
      </c>
      <c r="D32" s="334">
        <v>0</v>
      </c>
      <c r="E32" s="334">
        <v>4685095</v>
      </c>
      <c r="F32" s="334">
        <v>6199022</v>
      </c>
      <c r="G32" s="334">
        <v>27991830</v>
      </c>
      <c r="H32" s="334">
        <v>441472</v>
      </c>
      <c r="I32" s="334">
        <v>36475</v>
      </c>
      <c r="J32" s="199" t="s">
        <v>259</v>
      </c>
    </row>
    <row r="33" spans="1:10" s="19" customFormat="1" ht="12.75" customHeight="1">
      <c r="A33" s="194" t="s">
        <v>260</v>
      </c>
      <c r="B33" s="232">
        <f>SUM(C33:I33)+SUM('[1]3. 토지지목별현황(2)'!B33:J33)+SUM('[1]3. 토지지목별 현황(3)'!B33:J33)</f>
        <v>70536173</v>
      </c>
      <c r="C33" s="334">
        <v>6578336</v>
      </c>
      <c r="D33" s="334">
        <v>17296</v>
      </c>
      <c r="E33" s="334">
        <v>7491871</v>
      </c>
      <c r="F33" s="334">
        <v>4585271</v>
      </c>
      <c r="G33" s="334">
        <v>42860914</v>
      </c>
      <c r="H33" s="334">
        <v>1146433</v>
      </c>
      <c r="I33" s="334">
        <v>12027</v>
      </c>
      <c r="J33" s="199" t="s">
        <v>261</v>
      </c>
    </row>
    <row r="34" spans="1:10" s="19" customFormat="1" ht="12.75" customHeight="1">
      <c r="A34" s="194" t="s">
        <v>262</v>
      </c>
      <c r="B34" s="232">
        <f>SUM(C34:I34)+SUM('[1]3. 토지지목별현황(2)'!B34:J34)+SUM('[1]3. 토지지목별 현황(3)'!B34:J34)</f>
        <v>28647174.8</v>
      </c>
      <c r="C34" s="334">
        <v>2509273</v>
      </c>
      <c r="D34" s="334">
        <v>438</v>
      </c>
      <c r="E34" s="334">
        <v>1435601</v>
      </c>
      <c r="F34" s="334">
        <v>2031578</v>
      </c>
      <c r="G34" s="334">
        <v>18069740</v>
      </c>
      <c r="H34" s="334">
        <v>733999.3</v>
      </c>
      <c r="I34" s="334">
        <v>3841</v>
      </c>
      <c r="J34" s="199" t="s">
        <v>263</v>
      </c>
    </row>
    <row r="35" spans="1:10" s="19" customFormat="1" ht="12.75" customHeight="1">
      <c r="A35" s="194" t="s">
        <v>264</v>
      </c>
      <c r="B35" s="232">
        <f>SUM(C35:I35)+SUM('[1]3. 토지지목별현황(2)'!B35:J35)+SUM('[1]3. 토지지목별 현황(3)'!B35:J35)</f>
        <v>12325639.4</v>
      </c>
      <c r="C35" s="337">
        <v>672458</v>
      </c>
      <c r="D35" s="337">
        <v>7358</v>
      </c>
      <c r="E35" s="337">
        <v>326189</v>
      </c>
      <c r="F35" s="337">
        <v>1534674</v>
      </c>
      <c r="G35" s="337">
        <v>5332378</v>
      </c>
      <c r="H35" s="337">
        <v>1843938.5</v>
      </c>
      <c r="I35" s="337">
        <v>1650</v>
      </c>
      <c r="J35" s="199" t="s">
        <v>265</v>
      </c>
    </row>
    <row r="36" spans="1:10" s="19" customFormat="1" ht="12.75" customHeight="1">
      <c r="A36" s="194" t="s">
        <v>266</v>
      </c>
      <c r="B36" s="232">
        <f>SUM(C36:I36)+SUM('[1]3. 토지지목별현황(2)'!B36:J36)+SUM('[1]3. 토지지목별 현황(3)'!B36:J36)</f>
        <v>45202348.2</v>
      </c>
      <c r="C36" s="334">
        <v>3034179</v>
      </c>
      <c r="D36" s="334">
        <v>1701</v>
      </c>
      <c r="E36" s="334">
        <v>3136420</v>
      </c>
      <c r="F36" s="334">
        <v>5690062</v>
      </c>
      <c r="G36" s="334">
        <v>26674292</v>
      </c>
      <c r="H36" s="334">
        <v>1834634.7</v>
      </c>
      <c r="I36" s="336">
        <v>1370</v>
      </c>
      <c r="J36" s="199" t="s">
        <v>576</v>
      </c>
    </row>
    <row r="37" spans="1:10" s="19" customFormat="1" ht="12.75" customHeight="1">
      <c r="A37" s="194" t="s">
        <v>268</v>
      </c>
      <c r="B37" s="232">
        <f>SUM(C37:I37)+SUM('[1]3. 토지지목별현황(2)'!B37:J37)+SUM('[1]3. 토지지목별 현황(3)'!B37:J37)</f>
        <v>8414529.4</v>
      </c>
      <c r="C37" s="334">
        <v>3511108</v>
      </c>
      <c r="D37" s="334">
        <v>471690</v>
      </c>
      <c r="E37" s="334">
        <v>1360461</v>
      </c>
      <c r="F37" s="334">
        <v>0</v>
      </c>
      <c r="G37" s="334">
        <v>648364</v>
      </c>
      <c r="H37" s="334">
        <v>938457.7</v>
      </c>
      <c r="I37" s="336">
        <v>6455</v>
      </c>
      <c r="J37" s="199" t="s">
        <v>269</v>
      </c>
    </row>
    <row r="38" spans="1:10" s="19" customFormat="1" ht="12.75" customHeight="1">
      <c r="A38" s="194" t="s">
        <v>270</v>
      </c>
      <c r="B38" s="232">
        <f>SUM(C38:I38)+SUM('[1]3. 토지지목별현황(2)'!B38:J38)+SUM('[1]3. 토지지목별 현황(3)'!B38:J38)</f>
        <v>2558101</v>
      </c>
      <c r="C38" s="337">
        <v>1412368</v>
      </c>
      <c r="D38" s="337">
        <v>28970</v>
      </c>
      <c r="E38" s="337">
        <v>243551</v>
      </c>
      <c r="F38" s="337">
        <v>0</v>
      </c>
      <c r="G38" s="337">
        <v>121743</v>
      </c>
      <c r="H38" s="337">
        <v>297139</v>
      </c>
      <c r="I38" s="337">
        <v>0</v>
      </c>
      <c r="J38" s="199" t="s">
        <v>271</v>
      </c>
    </row>
    <row r="39" spans="1:10" s="19" customFormat="1" ht="12.75" customHeight="1">
      <c r="A39" s="200" t="s">
        <v>272</v>
      </c>
      <c r="B39" s="358">
        <f>SUM(C39:I39)+SUM('[1]3. 토지지목별현황(2)'!B39:J39)+SUM('[1]3. 토지지목별 현황(3)'!B39:J39)</f>
        <v>4024850.6999999997</v>
      </c>
      <c r="C39" s="338">
        <v>1556238</v>
      </c>
      <c r="D39" s="338">
        <v>1285</v>
      </c>
      <c r="E39" s="338">
        <v>279628</v>
      </c>
      <c r="F39" s="338">
        <v>0</v>
      </c>
      <c r="G39" s="338">
        <v>215960</v>
      </c>
      <c r="H39" s="338">
        <v>251197.8</v>
      </c>
      <c r="I39" s="357">
        <v>0</v>
      </c>
      <c r="J39" s="207" t="s">
        <v>273</v>
      </c>
    </row>
    <row r="40" spans="1:8" s="19" customFormat="1" ht="12.75">
      <c r="A40" s="154" t="s">
        <v>351</v>
      </c>
      <c r="H40" s="19" t="s">
        <v>352</v>
      </c>
    </row>
    <row r="42" ht="13.5">
      <c r="B42" s="396"/>
    </row>
    <row r="43" ht="13.5">
      <c r="B43" s="397"/>
    </row>
    <row r="44" ht="13.5">
      <c r="B44" s="397"/>
    </row>
  </sheetData>
  <mergeCells count="10">
    <mergeCell ref="A1:J1"/>
    <mergeCell ref="A3:A5"/>
    <mergeCell ref="J3:J5"/>
    <mergeCell ref="B4:B5"/>
    <mergeCell ref="C4:C5"/>
    <mergeCell ref="D4:D5"/>
    <mergeCell ref="E4:E5"/>
    <mergeCell ref="F4:F5"/>
    <mergeCell ref="G4:G5"/>
    <mergeCell ref="H4:H5"/>
  </mergeCells>
  <printOptions/>
  <pageMargins left="0.22" right="0.2" top="0.5" bottom="0.27" header="0.4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C1">
      <selection activeCell="K13" sqref="K13"/>
    </sheetView>
  </sheetViews>
  <sheetFormatPr defaultColWidth="8.88671875" defaultRowHeight="13.5"/>
  <cols>
    <col min="1" max="1" width="13.4453125" style="0" customWidth="1"/>
    <col min="2" max="2" width="12.6640625" style="0" customWidth="1"/>
    <col min="3" max="3" width="12.77734375" style="0" customWidth="1"/>
    <col min="4" max="4" width="13.10546875" style="0" customWidth="1"/>
    <col min="5" max="5" width="12.3359375" style="0" customWidth="1"/>
    <col min="6" max="6" width="13.4453125" style="0" customWidth="1"/>
    <col min="7" max="7" width="13.10546875" style="0" customWidth="1"/>
    <col min="8" max="8" width="12.5546875" style="0" customWidth="1"/>
    <col min="9" max="9" width="12.99609375" style="0" customWidth="1"/>
    <col min="10" max="10" width="12.3359375" style="0" customWidth="1"/>
    <col min="11" max="11" width="18.3359375" style="0" customWidth="1"/>
  </cols>
  <sheetData>
    <row r="1" spans="1:11" ht="23.25">
      <c r="A1" s="521" t="s">
        <v>577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</row>
    <row r="2" spans="1:11" ht="13.5">
      <c r="A2" s="245" t="s">
        <v>578</v>
      </c>
      <c r="B2" s="245"/>
      <c r="C2" s="245"/>
      <c r="D2" s="245"/>
      <c r="E2" s="245"/>
      <c r="F2" s="245"/>
      <c r="G2" s="245"/>
      <c r="H2" s="245"/>
      <c r="I2" s="245"/>
      <c r="J2" s="154"/>
      <c r="K2" s="313" t="s">
        <v>579</v>
      </c>
    </row>
    <row r="3" spans="1:11" ht="13.5">
      <c r="A3" s="508" t="s">
        <v>580</v>
      </c>
      <c r="B3" s="221" t="s">
        <v>581</v>
      </c>
      <c r="C3" s="222" t="s">
        <v>582</v>
      </c>
      <c r="D3" s="301" t="s">
        <v>583</v>
      </c>
      <c r="E3" s="222" t="s">
        <v>584</v>
      </c>
      <c r="F3" s="222" t="s">
        <v>585</v>
      </c>
      <c r="G3" s="222" t="s">
        <v>586</v>
      </c>
      <c r="H3" s="221" t="s">
        <v>587</v>
      </c>
      <c r="I3" s="222" t="s">
        <v>588</v>
      </c>
      <c r="J3" s="222" t="s">
        <v>589</v>
      </c>
      <c r="K3" s="492" t="s">
        <v>590</v>
      </c>
    </row>
    <row r="4" spans="1:11" ht="13.5">
      <c r="A4" s="509"/>
      <c r="B4" s="44" t="s">
        <v>591</v>
      </c>
      <c r="C4" s="220" t="s">
        <v>592</v>
      </c>
      <c r="D4" s="45" t="s">
        <v>593</v>
      </c>
      <c r="E4" s="220" t="s">
        <v>594</v>
      </c>
      <c r="F4" s="490" t="s">
        <v>595</v>
      </c>
      <c r="G4" s="490" t="s">
        <v>596</v>
      </c>
      <c r="H4" s="491" t="s">
        <v>597</v>
      </c>
      <c r="I4" s="490" t="s">
        <v>598</v>
      </c>
      <c r="J4" s="490" t="s">
        <v>599</v>
      </c>
      <c r="K4" s="493"/>
    </row>
    <row r="5" spans="1:11" ht="13.5">
      <c r="A5" s="510"/>
      <c r="B5" s="82" t="s">
        <v>600</v>
      </c>
      <c r="C5" s="143" t="s">
        <v>601</v>
      </c>
      <c r="D5" s="52" t="s">
        <v>602</v>
      </c>
      <c r="E5" s="143" t="s">
        <v>603</v>
      </c>
      <c r="F5" s="525"/>
      <c r="G5" s="525"/>
      <c r="H5" s="523"/>
      <c r="I5" s="525"/>
      <c r="J5" s="525"/>
      <c r="K5" s="494"/>
    </row>
    <row r="6" spans="1:11" ht="13.5">
      <c r="A6" s="161" t="s">
        <v>604</v>
      </c>
      <c r="B6" s="90">
        <v>2315005.7</v>
      </c>
      <c r="C6" s="90">
        <v>152335.9</v>
      </c>
      <c r="D6" s="90">
        <v>111309.1</v>
      </c>
      <c r="E6" s="90">
        <v>181392</v>
      </c>
      <c r="F6" s="90">
        <v>11745195.2</v>
      </c>
      <c r="G6" s="90">
        <v>7046540.1</v>
      </c>
      <c r="H6" s="90">
        <v>69246</v>
      </c>
      <c r="I6" s="90">
        <v>246371</v>
      </c>
      <c r="J6" s="227">
        <v>34939.6</v>
      </c>
      <c r="K6" s="226" t="s">
        <v>605</v>
      </c>
    </row>
    <row r="7" spans="1:11" ht="13.5">
      <c r="A7" s="161" t="s">
        <v>606</v>
      </c>
      <c r="B7" s="90">
        <v>1217652</v>
      </c>
      <c r="C7" s="90">
        <v>63445</v>
      </c>
      <c r="D7" s="90">
        <v>33472</v>
      </c>
      <c r="E7" s="90">
        <v>393986</v>
      </c>
      <c r="F7" s="90">
        <v>29716113.6</v>
      </c>
      <c r="G7" s="90">
        <v>3873480</v>
      </c>
      <c r="H7" s="90">
        <v>69404</v>
      </c>
      <c r="I7" s="90">
        <v>880899</v>
      </c>
      <c r="J7" s="339">
        <v>1500967</v>
      </c>
      <c r="K7" s="226" t="s">
        <v>607</v>
      </c>
    </row>
    <row r="8" spans="1:11" ht="13.5">
      <c r="A8" s="161" t="s">
        <v>608</v>
      </c>
      <c r="B8" s="224">
        <v>2370407.7</v>
      </c>
      <c r="C8" s="224">
        <v>189264.8</v>
      </c>
      <c r="D8" s="224">
        <v>128957.1</v>
      </c>
      <c r="E8" s="224">
        <v>208090</v>
      </c>
      <c r="F8" s="224">
        <v>11722814.3</v>
      </c>
      <c r="G8" s="224">
        <v>7046302.9</v>
      </c>
      <c r="H8" s="224">
        <v>69246</v>
      </c>
      <c r="I8" s="224">
        <v>245110</v>
      </c>
      <c r="J8" s="224">
        <v>32546.6</v>
      </c>
      <c r="K8" s="226" t="s">
        <v>609</v>
      </c>
    </row>
    <row r="9" spans="1:11" ht="13.5">
      <c r="A9" s="161" t="s">
        <v>610</v>
      </c>
      <c r="B9" s="224">
        <v>1191761</v>
      </c>
      <c r="C9" s="224">
        <v>72195</v>
      </c>
      <c r="D9" s="224">
        <v>33472</v>
      </c>
      <c r="E9" s="224">
        <v>426368</v>
      </c>
      <c r="F9" s="224">
        <v>29995636.6</v>
      </c>
      <c r="G9" s="224">
        <v>3880053</v>
      </c>
      <c r="H9" s="224">
        <v>71195</v>
      </c>
      <c r="I9" s="224">
        <v>890869</v>
      </c>
      <c r="J9" s="224">
        <v>1498075</v>
      </c>
      <c r="K9" s="226" t="s">
        <v>611</v>
      </c>
    </row>
    <row r="10" spans="1:11" ht="13.5">
      <c r="A10" s="44" t="s">
        <v>155</v>
      </c>
      <c r="B10" s="224">
        <v>3593580.8</v>
      </c>
      <c r="C10" s="224">
        <v>302364.5</v>
      </c>
      <c r="D10" s="224">
        <v>197922.5</v>
      </c>
      <c r="E10" s="224">
        <v>712529</v>
      </c>
      <c r="F10" s="224">
        <v>42269150.5</v>
      </c>
      <c r="G10" s="224">
        <v>10952604.1</v>
      </c>
      <c r="H10" s="224">
        <v>140441</v>
      </c>
      <c r="I10" s="224">
        <v>1153359</v>
      </c>
      <c r="J10" s="224">
        <v>1529433</v>
      </c>
      <c r="K10" s="230" t="s">
        <v>342</v>
      </c>
    </row>
    <row r="11" spans="1:11" ht="13.5">
      <c r="A11" s="231" t="s">
        <v>665</v>
      </c>
      <c r="B11" s="232">
        <v>3643106.8</v>
      </c>
      <c r="C11" s="232">
        <v>316932.7</v>
      </c>
      <c r="D11" s="232">
        <v>219549.5</v>
      </c>
      <c r="E11" s="232">
        <v>807212</v>
      </c>
      <c r="F11" s="232">
        <v>43194087.9</v>
      </c>
      <c r="G11" s="232">
        <v>10910751.4</v>
      </c>
      <c r="H11" s="232">
        <v>152029</v>
      </c>
      <c r="I11" s="232">
        <v>1225858</v>
      </c>
      <c r="J11" s="232">
        <v>1524168</v>
      </c>
      <c r="K11" s="233" t="s">
        <v>665</v>
      </c>
    </row>
    <row r="12" spans="1:11" s="371" customFormat="1" ht="13.5">
      <c r="A12" s="231" t="s">
        <v>171</v>
      </c>
      <c r="B12" s="368">
        <v>3668606.1</v>
      </c>
      <c r="C12" s="369">
        <v>351069.2</v>
      </c>
      <c r="D12" s="369">
        <v>236019.5</v>
      </c>
      <c r="E12" s="369">
        <v>876538</v>
      </c>
      <c r="F12" s="369">
        <v>43911954.9</v>
      </c>
      <c r="G12" s="369">
        <v>10934434.4</v>
      </c>
      <c r="H12" s="370">
        <v>152029</v>
      </c>
      <c r="I12" s="370">
        <v>1229300</v>
      </c>
      <c r="J12" s="370">
        <v>1517806</v>
      </c>
      <c r="K12" s="233" t="s">
        <v>353</v>
      </c>
    </row>
    <row r="13" spans="1:11" s="372" customFormat="1" ht="13.5">
      <c r="A13" s="80" t="s">
        <v>701</v>
      </c>
      <c r="B13" s="351">
        <f>SUM(B14:B39)</f>
        <v>3675288.0999999996</v>
      </c>
      <c r="C13" s="351">
        <f aca="true" t="shared" si="0" ref="C13:J13">SUM(C14:C39)</f>
        <v>377400.39999999997</v>
      </c>
      <c r="D13" s="351">
        <f t="shared" si="0"/>
        <v>243138.50000000003</v>
      </c>
      <c r="E13" s="351">
        <f t="shared" si="0"/>
        <v>968887</v>
      </c>
      <c r="F13" s="351">
        <f t="shared" si="0"/>
        <v>44042602.699999996</v>
      </c>
      <c r="G13" s="351">
        <f>SUM(G14:G39)</f>
        <v>10953889</v>
      </c>
      <c r="H13" s="351">
        <f>SUM(H14:H39)</f>
        <v>152029</v>
      </c>
      <c r="I13" s="351">
        <f t="shared" si="0"/>
        <v>1211018</v>
      </c>
      <c r="J13" s="351">
        <f t="shared" si="0"/>
        <v>1515034.8</v>
      </c>
      <c r="K13" s="236" t="s">
        <v>701</v>
      </c>
    </row>
    <row r="14" spans="1:11" ht="14.25">
      <c r="A14" s="194" t="s">
        <v>612</v>
      </c>
      <c r="B14" s="341">
        <v>245103</v>
      </c>
      <c r="C14" s="341">
        <v>2544</v>
      </c>
      <c r="D14" s="341">
        <v>17553</v>
      </c>
      <c r="E14" s="341">
        <v>97932</v>
      </c>
      <c r="F14" s="341">
        <v>5649222.8</v>
      </c>
      <c r="G14" s="341">
        <v>148397</v>
      </c>
      <c r="H14" s="341">
        <v>16504</v>
      </c>
      <c r="I14" s="341">
        <v>252051</v>
      </c>
      <c r="J14" s="343">
        <v>122867</v>
      </c>
      <c r="K14" s="344" t="s">
        <v>613</v>
      </c>
    </row>
    <row r="15" spans="1:11" ht="14.25">
      <c r="A15" s="194" t="s">
        <v>614</v>
      </c>
      <c r="B15" s="340">
        <v>337339</v>
      </c>
      <c r="C15" s="345">
        <v>59477</v>
      </c>
      <c r="D15" s="342">
        <v>20130</v>
      </c>
      <c r="E15" s="342">
        <v>215974</v>
      </c>
      <c r="F15" s="342">
        <v>7855564.6</v>
      </c>
      <c r="G15" s="342">
        <v>2440502</v>
      </c>
      <c r="H15" s="342">
        <v>9389</v>
      </c>
      <c r="I15" s="341">
        <v>317507</v>
      </c>
      <c r="J15" s="343">
        <v>198024</v>
      </c>
      <c r="K15" s="344" t="s">
        <v>615</v>
      </c>
    </row>
    <row r="16" spans="1:11" ht="14.25">
      <c r="A16" s="194" t="s">
        <v>616</v>
      </c>
      <c r="B16" s="340">
        <v>183989</v>
      </c>
      <c r="C16" s="341">
        <v>7680.9</v>
      </c>
      <c r="D16" s="342">
        <v>4202</v>
      </c>
      <c r="E16" s="342">
        <v>96798</v>
      </c>
      <c r="F16" s="342">
        <v>7571718</v>
      </c>
      <c r="G16" s="342">
        <v>320411</v>
      </c>
      <c r="H16" s="342">
        <v>29529</v>
      </c>
      <c r="I16" s="341">
        <v>153049</v>
      </c>
      <c r="J16" s="343">
        <v>689597</v>
      </c>
      <c r="K16" s="344" t="s">
        <v>617</v>
      </c>
    </row>
    <row r="17" spans="1:11" ht="14.25">
      <c r="A17" s="194" t="s">
        <v>618</v>
      </c>
      <c r="B17" s="340">
        <v>227699</v>
      </c>
      <c r="C17" s="341">
        <v>17745.9</v>
      </c>
      <c r="D17" s="342">
        <v>11965</v>
      </c>
      <c r="E17" s="342">
        <v>144406</v>
      </c>
      <c r="F17" s="342">
        <v>4860608.1</v>
      </c>
      <c r="G17" s="342">
        <v>1025116</v>
      </c>
      <c r="H17" s="342">
        <v>2082</v>
      </c>
      <c r="I17" s="345">
        <v>82666</v>
      </c>
      <c r="J17" s="343">
        <v>171974</v>
      </c>
      <c r="K17" s="344" t="s">
        <v>619</v>
      </c>
    </row>
    <row r="18" spans="1:11" ht="14.25">
      <c r="A18" s="194" t="s">
        <v>620</v>
      </c>
      <c r="B18" s="340">
        <v>161115</v>
      </c>
      <c r="C18" s="341">
        <v>5645</v>
      </c>
      <c r="D18" s="342">
        <v>2357</v>
      </c>
      <c r="E18" s="342">
        <v>82580</v>
      </c>
      <c r="F18" s="342">
        <v>4836164.4</v>
      </c>
      <c r="G18" s="346">
        <v>0</v>
      </c>
      <c r="H18" s="342">
        <v>7870</v>
      </c>
      <c r="I18" s="341">
        <v>127900</v>
      </c>
      <c r="J18" s="343">
        <v>280089.8</v>
      </c>
      <c r="K18" s="344" t="s">
        <v>621</v>
      </c>
    </row>
    <row r="19" spans="1:11" ht="14.25">
      <c r="A19" s="194" t="s">
        <v>622</v>
      </c>
      <c r="B19" s="340">
        <v>30670</v>
      </c>
      <c r="C19" s="341">
        <v>0</v>
      </c>
      <c r="D19" s="342">
        <v>0</v>
      </c>
      <c r="E19" s="342">
        <v>4154</v>
      </c>
      <c r="F19" s="342">
        <v>223532</v>
      </c>
      <c r="G19" s="342">
        <v>0</v>
      </c>
      <c r="H19" s="342">
        <v>17409</v>
      </c>
      <c r="I19" s="341">
        <v>29671</v>
      </c>
      <c r="J19" s="343">
        <v>9332</v>
      </c>
      <c r="K19" s="344" t="s">
        <v>623</v>
      </c>
    </row>
    <row r="20" spans="1:11" ht="14.25">
      <c r="A20" s="194" t="s">
        <v>624</v>
      </c>
      <c r="B20" s="341">
        <v>37032</v>
      </c>
      <c r="C20" s="341">
        <v>7499</v>
      </c>
      <c r="D20" s="341">
        <v>0</v>
      </c>
      <c r="E20" s="341">
        <v>6062</v>
      </c>
      <c r="F20" s="341">
        <v>494212</v>
      </c>
      <c r="G20" s="342">
        <v>0</v>
      </c>
      <c r="H20" s="341">
        <v>0</v>
      </c>
      <c r="I20" s="341">
        <v>0</v>
      </c>
      <c r="J20" s="343">
        <v>10991</v>
      </c>
      <c r="K20" s="344" t="s">
        <v>625</v>
      </c>
    </row>
    <row r="21" spans="1:11" ht="13.5">
      <c r="A21" s="194" t="s">
        <v>626</v>
      </c>
      <c r="B21" s="224">
        <v>0</v>
      </c>
      <c r="C21" s="224">
        <v>1103</v>
      </c>
      <c r="D21" s="224">
        <v>0</v>
      </c>
      <c r="E21" s="224">
        <v>0</v>
      </c>
      <c r="F21" s="224">
        <v>81222.8</v>
      </c>
      <c r="G21" s="224">
        <v>27565</v>
      </c>
      <c r="H21" s="224">
        <v>0</v>
      </c>
      <c r="I21" s="224">
        <v>0</v>
      </c>
      <c r="J21" s="224">
        <v>0</v>
      </c>
      <c r="K21" s="347" t="s">
        <v>318</v>
      </c>
    </row>
    <row r="22" spans="1:11" ht="13.5">
      <c r="A22" s="194" t="s">
        <v>627</v>
      </c>
      <c r="B22" s="224">
        <v>47889.8</v>
      </c>
      <c r="C22" s="224">
        <v>13863.3</v>
      </c>
      <c r="D22" s="224">
        <v>17261.1</v>
      </c>
      <c r="E22" s="224">
        <v>1738</v>
      </c>
      <c r="F22" s="224">
        <v>488932.8</v>
      </c>
      <c r="G22" s="224">
        <v>13537</v>
      </c>
      <c r="H22" s="224">
        <v>0</v>
      </c>
      <c r="I22" s="224">
        <v>550</v>
      </c>
      <c r="J22" s="224">
        <v>0</v>
      </c>
      <c r="K22" s="347" t="s">
        <v>628</v>
      </c>
    </row>
    <row r="23" spans="1:11" ht="13.5">
      <c r="A23" s="194" t="s">
        <v>629</v>
      </c>
      <c r="B23" s="224">
        <v>29756</v>
      </c>
      <c r="C23" s="224">
        <v>240</v>
      </c>
      <c r="D23" s="224">
        <v>694.2</v>
      </c>
      <c r="E23" s="224">
        <v>0</v>
      </c>
      <c r="F23" s="224">
        <v>175708.4</v>
      </c>
      <c r="G23" s="224">
        <v>36657.9</v>
      </c>
      <c r="H23" s="224">
        <v>0</v>
      </c>
      <c r="I23" s="224">
        <v>1643</v>
      </c>
      <c r="J23" s="224">
        <v>0</v>
      </c>
      <c r="K23" s="347" t="s">
        <v>630</v>
      </c>
    </row>
    <row r="24" spans="1:11" ht="13.5">
      <c r="A24" s="194" t="s">
        <v>631</v>
      </c>
      <c r="B24" s="224">
        <v>116426</v>
      </c>
      <c r="C24" s="224">
        <v>32852.6</v>
      </c>
      <c r="D24" s="224">
        <v>11540.2</v>
      </c>
      <c r="E24" s="224">
        <v>11917</v>
      </c>
      <c r="F24" s="224">
        <v>940083.3</v>
      </c>
      <c r="G24" s="224">
        <v>211455.4</v>
      </c>
      <c r="H24" s="224">
        <v>816</v>
      </c>
      <c r="I24" s="224">
        <v>8440</v>
      </c>
      <c r="J24" s="224">
        <v>416</v>
      </c>
      <c r="K24" s="347" t="s">
        <v>632</v>
      </c>
    </row>
    <row r="25" spans="1:11" ht="13.5">
      <c r="A25" s="194" t="s">
        <v>633</v>
      </c>
      <c r="B25" s="224">
        <v>19933.5</v>
      </c>
      <c r="C25" s="224">
        <v>203.3</v>
      </c>
      <c r="D25" s="224">
        <v>636</v>
      </c>
      <c r="E25" s="224">
        <v>0</v>
      </c>
      <c r="F25" s="224">
        <v>234415.7</v>
      </c>
      <c r="G25" s="224">
        <v>42832.5</v>
      </c>
      <c r="H25" s="224">
        <v>0</v>
      </c>
      <c r="I25" s="224">
        <v>816</v>
      </c>
      <c r="J25" s="224">
        <v>0</v>
      </c>
      <c r="K25" s="347" t="s">
        <v>634</v>
      </c>
    </row>
    <row r="26" spans="1:11" ht="13.5">
      <c r="A26" s="194" t="s">
        <v>635</v>
      </c>
      <c r="B26" s="224">
        <v>36607.6</v>
      </c>
      <c r="C26" s="224">
        <v>10522.5</v>
      </c>
      <c r="D26" s="224">
        <v>0</v>
      </c>
      <c r="E26" s="224">
        <v>0</v>
      </c>
      <c r="F26" s="224">
        <v>207417.3</v>
      </c>
      <c r="G26" s="224">
        <v>26151</v>
      </c>
      <c r="H26" s="224">
        <v>1139.9</v>
      </c>
      <c r="I26" s="224">
        <v>119</v>
      </c>
      <c r="J26" s="224">
        <v>0</v>
      </c>
      <c r="K26" s="347" t="s">
        <v>636</v>
      </c>
    </row>
    <row r="27" spans="1:11" ht="13.5">
      <c r="A27" s="194" t="s">
        <v>637</v>
      </c>
      <c r="B27" s="224">
        <v>13591.9</v>
      </c>
      <c r="C27" s="224">
        <v>504.6</v>
      </c>
      <c r="D27" s="348">
        <v>1897.5</v>
      </c>
      <c r="E27" s="348">
        <v>523</v>
      </c>
      <c r="F27" s="348">
        <v>111105.6</v>
      </c>
      <c r="G27" s="224">
        <v>58568.5</v>
      </c>
      <c r="H27" s="224">
        <v>0</v>
      </c>
      <c r="I27" s="224">
        <v>0</v>
      </c>
      <c r="J27" s="224">
        <v>327</v>
      </c>
      <c r="K27" s="347" t="s">
        <v>638</v>
      </c>
    </row>
    <row r="28" spans="1:11" ht="13.5">
      <c r="A28" s="194" t="s">
        <v>639</v>
      </c>
      <c r="B28" s="224">
        <v>83403</v>
      </c>
      <c r="C28" s="224">
        <v>61641.8</v>
      </c>
      <c r="D28" s="224">
        <v>9889</v>
      </c>
      <c r="E28" s="224">
        <v>13285</v>
      </c>
      <c r="F28" s="224">
        <v>594686.4</v>
      </c>
      <c r="G28" s="224">
        <v>62513.8</v>
      </c>
      <c r="H28" s="224">
        <v>1230</v>
      </c>
      <c r="I28" s="224">
        <v>0</v>
      </c>
      <c r="J28" s="224">
        <v>165</v>
      </c>
      <c r="K28" s="347" t="s">
        <v>640</v>
      </c>
    </row>
    <row r="29" spans="1:11" ht="13.5">
      <c r="A29" s="194" t="s">
        <v>641</v>
      </c>
      <c r="B29" s="224">
        <v>55022.5</v>
      </c>
      <c r="C29" s="224">
        <v>2166</v>
      </c>
      <c r="D29" s="224">
        <v>8604.1</v>
      </c>
      <c r="E29" s="224">
        <v>43907</v>
      </c>
      <c r="F29" s="224">
        <v>372608.8</v>
      </c>
      <c r="G29" s="224">
        <v>21633</v>
      </c>
      <c r="H29" s="224">
        <v>37201.6</v>
      </c>
      <c r="I29" s="224">
        <v>565</v>
      </c>
      <c r="J29" s="224">
        <v>0</v>
      </c>
      <c r="K29" s="347" t="s">
        <v>642</v>
      </c>
    </row>
    <row r="30" spans="1:11" ht="13.5">
      <c r="A30" s="194" t="s">
        <v>643</v>
      </c>
      <c r="B30" s="224">
        <v>145029.2</v>
      </c>
      <c r="C30" s="224">
        <v>17280.3</v>
      </c>
      <c r="D30" s="224">
        <v>22361.3</v>
      </c>
      <c r="E30" s="224">
        <v>58177</v>
      </c>
      <c r="F30" s="224">
        <v>701350.6</v>
      </c>
      <c r="G30" s="224">
        <v>292104</v>
      </c>
      <c r="H30" s="224">
        <v>3352</v>
      </c>
      <c r="I30" s="224">
        <v>1607</v>
      </c>
      <c r="J30" s="224">
        <v>4324</v>
      </c>
      <c r="K30" s="347" t="s">
        <v>644</v>
      </c>
    </row>
    <row r="31" spans="1:11" ht="13.5">
      <c r="A31" s="194" t="s">
        <v>645</v>
      </c>
      <c r="B31" s="224">
        <v>18652</v>
      </c>
      <c r="C31" s="224">
        <v>15302.4</v>
      </c>
      <c r="D31" s="224">
        <v>5164</v>
      </c>
      <c r="E31" s="224">
        <v>41243</v>
      </c>
      <c r="F31" s="224">
        <v>675455.6</v>
      </c>
      <c r="G31" s="224">
        <v>116864</v>
      </c>
      <c r="H31" s="224">
        <v>6052</v>
      </c>
      <c r="I31" s="224">
        <v>0</v>
      </c>
      <c r="J31" s="224">
        <v>1467</v>
      </c>
      <c r="K31" s="347" t="s">
        <v>646</v>
      </c>
    </row>
    <row r="32" spans="1:11" ht="13.5">
      <c r="A32" s="194" t="s">
        <v>647</v>
      </c>
      <c r="B32" s="224">
        <v>59608</v>
      </c>
      <c r="C32" s="224">
        <v>1678</v>
      </c>
      <c r="D32" s="224">
        <v>6106</v>
      </c>
      <c r="E32" s="224">
        <v>13891</v>
      </c>
      <c r="F32" s="224">
        <v>1063872</v>
      </c>
      <c r="G32" s="224">
        <v>648995</v>
      </c>
      <c r="H32" s="224">
        <v>0</v>
      </c>
      <c r="I32" s="224">
        <v>70713</v>
      </c>
      <c r="J32" s="224">
        <v>17507</v>
      </c>
      <c r="K32" s="347" t="s">
        <v>648</v>
      </c>
    </row>
    <row r="33" spans="1:11" ht="13.5">
      <c r="A33" s="194" t="s">
        <v>649</v>
      </c>
      <c r="B33" s="224">
        <v>1201755</v>
      </c>
      <c r="C33" s="224">
        <v>4883</v>
      </c>
      <c r="D33" s="224">
        <v>12797</v>
      </c>
      <c r="E33" s="224">
        <v>27800</v>
      </c>
      <c r="F33" s="224">
        <v>1725443</v>
      </c>
      <c r="G33" s="224">
        <v>2500969</v>
      </c>
      <c r="H33" s="224">
        <v>0</v>
      </c>
      <c r="I33" s="224">
        <v>93807</v>
      </c>
      <c r="J33" s="224">
        <v>2013</v>
      </c>
      <c r="K33" s="347" t="s">
        <v>650</v>
      </c>
    </row>
    <row r="34" spans="1:11" ht="13.5">
      <c r="A34" s="194" t="s">
        <v>651</v>
      </c>
      <c r="B34" s="224">
        <v>11494</v>
      </c>
      <c r="C34" s="224">
        <v>14492</v>
      </c>
      <c r="D34" s="224">
        <v>11124.4</v>
      </c>
      <c r="E34" s="224">
        <v>14538</v>
      </c>
      <c r="F34" s="224">
        <v>964204.1</v>
      </c>
      <c r="G34" s="224">
        <v>915662.8</v>
      </c>
      <c r="H34" s="224">
        <v>0</v>
      </c>
      <c r="I34" s="224">
        <v>1326</v>
      </c>
      <c r="J34" s="224">
        <v>1347</v>
      </c>
      <c r="K34" s="347" t="s">
        <v>652</v>
      </c>
    </row>
    <row r="35" spans="1:11" ht="13.5">
      <c r="A35" s="194" t="s">
        <v>653</v>
      </c>
      <c r="B35" s="224">
        <v>104831.3</v>
      </c>
      <c r="C35" s="224">
        <v>14884.5</v>
      </c>
      <c r="D35" s="224">
        <v>12507.2</v>
      </c>
      <c r="E35" s="224">
        <v>5673</v>
      </c>
      <c r="F35" s="224">
        <v>1185720.5</v>
      </c>
      <c r="G35" s="224">
        <v>116708.5</v>
      </c>
      <c r="H35" s="224">
        <v>0</v>
      </c>
      <c r="I35" s="224">
        <v>2549</v>
      </c>
      <c r="J35" s="224">
        <v>0</v>
      </c>
      <c r="K35" s="347" t="s">
        <v>654</v>
      </c>
    </row>
    <row r="36" spans="1:11" ht="13.5">
      <c r="A36" s="194" t="s">
        <v>655</v>
      </c>
      <c r="B36" s="224">
        <v>469078.3</v>
      </c>
      <c r="C36" s="224">
        <v>43415.4</v>
      </c>
      <c r="D36" s="224">
        <v>41224.1</v>
      </c>
      <c r="E36" s="224">
        <v>20879</v>
      </c>
      <c r="F36" s="224">
        <v>1824336.6</v>
      </c>
      <c r="G36" s="224">
        <v>1399337.6</v>
      </c>
      <c r="H36" s="224">
        <v>0</v>
      </c>
      <c r="I36" s="224">
        <v>32480</v>
      </c>
      <c r="J36" s="224">
        <v>614</v>
      </c>
      <c r="K36" s="347" t="s">
        <v>656</v>
      </c>
    </row>
    <row r="37" spans="1:11" ht="13.5">
      <c r="A37" s="194" t="s">
        <v>657</v>
      </c>
      <c r="B37" s="224">
        <v>22787</v>
      </c>
      <c r="C37" s="224">
        <v>23259.8</v>
      </c>
      <c r="D37" s="224">
        <v>9328.4</v>
      </c>
      <c r="E37" s="224">
        <v>38192</v>
      </c>
      <c r="F37" s="224">
        <v>660365</v>
      </c>
      <c r="G37" s="224">
        <v>471238</v>
      </c>
      <c r="H37" s="224">
        <v>3475</v>
      </c>
      <c r="I37" s="224">
        <v>11248</v>
      </c>
      <c r="J37" s="224">
        <v>3192</v>
      </c>
      <c r="K37" s="347" t="s">
        <v>658</v>
      </c>
    </row>
    <row r="38" spans="1:11" ht="13.5">
      <c r="A38" s="194" t="s">
        <v>659</v>
      </c>
      <c r="B38" s="224">
        <v>0</v>
      </c>
      <c r="C38" s="224">
        <v>6217</v>
      </c>
      <c r="D38" s="224">
        <v>6693</v>
      </c>
      <c r="E38" s="224">
        <v>22188</v>
      </c>
      <c r="F38" s="224">
        <v>259414</v>
      </c>
      <c r="G38" s="224">
        <v>19727</v>
      </c>
      <c r="H38" s="224">
        <v>5490</v>
      </c>
      <c r="I38" s="224">
        <v>22311</v>
      </c>
      <c r="J38" s="224">
        <v>146</v>
      </c>
      <c r="K38" s="347" t="s">
        <v>660</v>
      </c>
    </row>
    <row r="39" spans="1:11" ht="13.5">
      <c r="A39" s="200" t="s">
        <v>661</v>
      </c>
      <c r="B39" s="349">
        <v>16476</v>
      </c>
      <c r="C39" s="349">
        <v>12299.1</v>
      </c>
      <c r="D39" s="349">
        <v>9104</v>
      </c>
      <c r="E39" s="349">
        <v>7030</v>
      </c>
      <c r="F39" s="349">
        <v>285238.3</v>
      </c>
      <c r="G39" s="349">
        <v>36943</v>
      </c>
      <c r="H39" s="349">
        <v>10489.5</v>
      </c>
      <c r="I39" s="349">
        <v>0</v>
      </c>
      <c r="J39" s="349">
        <v>642</v>
      </c>
      <c r="K39" s="350" t="s">
        <v>662</v>
      </c>
    </row>
    <row r="40" spans="1:11" ht="13.5">
      <c r="A40" s="154" t="s">
        <v>663</v>
      </c>
      <c r="B40" s="154"/>
      <c r="C40" s="154"/>
      <c r="D40" s="154"/>
      <c r="E40" s="154"/>
      <c r="F40" s="154"/>
      <c r="H40" s="154"/>
      <c r="I40" s="154"/>
      <c r="J40" s="154" t="s">
        <v>664</v>
      </c>
      <c r="K40" s="154"/>
    </row>
    <row r="42" ht="13.5">
      <c r="B42" s="396"/>
    </row>
  </sheetData>
  <mergeCells count="8">
    <mergeCell ref="A1:K1"/>
    <mergeCell ref="A3:A5"/>
    <mergeCell ref="K3:K5"/>
    <mergeCell ref="F4:F5"/>
    <mergeCell ref="G4:G5"/>
    <mergeCell ref="H4:H5"/>
    <mergeCell ref="I4:I5"/>
    <mergeCell ref="J4:J5"/>
  </mergeCells>
  <printOptions/>
  <pageMargins left="0.24" right="0.26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D1">
      <selection activeCell="L26" sqref="L26"/>
    </sheetView>
  </sheetViews>
  <sheetFormatPr defaultColWidth="8.88671875" defaultRowHeight="13.5"/>
  <cols>
    <col min="1" max="1" width="15.77734375" style="0" customWidth="1"/>
    <col min="2" max="2" width="11.88671875" style="0" customWidth="1"/>
    <col min="3" max="4" width="11.4453125" style="0" customWidth="1"/>
    <col min="5" max="5" width="12.99609375" style="0" customWidth="1"/>
    <col min="6" max="6" width="11.6640625" style="0" customWidth="1"/>
    <col min="7" max="7" width="11.10546875" style="0" customWidth="1"/>
    <col min="8" max="8" width="11.77734375" style="0" customWidth="1"/>
    <col min="9" max="9" width="13.3359375" style="0" customWidth="1"/>
    <col min="10" max="10" width="12.99609375" style="0" customWidth="1"/>
    <col min="11" max="11" width="16.99609375" style="0" customWidth="1"/>
  </cols>
  <sheetData>
    <row r="1" spans="1:11" ht="23.25">
      <c r="A1" s="521" t="s">
        <v>577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</row>
    <row r="2" spans="1:11" ht="13.5">
      <c r="A2" s="84" t="s">
        <v>666</v>
      </c>
      <c r="B2" s="84"/>
      <c r="C2" s="84"/>
      <c r="D2" s="84"/>
      <c r="E2" s="84"/>
      <c r="F2" s="84"/>
      <c r="G2" s="84"/>
      <c r="H2" s="84"/>
      <c r="I2" s="84"/>
      <c r="J2" s="84"/>
      <c r="K2" s="219" t="s">
        <v>667</v>
      </c>
    </row>
    <row r="3" spans="1:11" ht="13.5">
      <c r="A3" s="508" t="s">
        <v>580</v>
      </c>
      <c r="B3" s="222" t="s">
        <v>668</v>
      </c>
      <c r="C3" s="221" t="s">
        <v>669</v>
      </c>
      <c r="D3" s="222" t="s">
        <v>670</v>
      </c>
      <c r="E3" s="221" t="s">
        <v>671</v>
      </c>
      <c r="F3" s="222" t="s">
        <v>672</v>
      </c>
      <c r="G3" s="222" t="s">
        <v>673</v>
      </c>
      <c r="H3" s="222" t="s">
        <v>674</v>
      </c>
      <c r="I3" s="222" t="s">
        <v>675</v>
      </c>
      <c r="J3" s="222" t="s">
        <v>676</v>
      </c>
      <c r="K3" s="511" t="s">
        <v>590</v>
      </c>
    </row>
    <row r="4" spans="1:11" ht="13.5">
      <c r="A4" s="509"/>
      <c r="B4" s="353" t="s">
        <v>677</v>
      </c>
      <c r="C4" s="496" t="s">
        <v>678</v>
      </c>
      <c r="D4" s="490" t="s">
        <v>679</v>
      </c>
      <c r="E4" s="498" t="s">
        <v>680</v>
      </c>
      <c r="F4" s="535" t="s">
        <v>681</v>
      </c>
      <c r="G4" s="495" t="s">
        <v>682</v>
      </c>
      <c r="H4" s="495" t="s">
        <v>683</v>
      </c>
      <c r="I4" s="490" t="s">
        <v>684</v>
      </c>
      <c r="J4" s="495" t="s">
        <v>685</v>
      </c>
      <c r="K4" s="512"/>
    </row>
    <row r="5" spans="1:11" ht="13.5">
      <c r="A5" s="510"/>
      <c r="B5" s="143" t="s">
        <v>686</v>
      </c>
      <c r="C5" s="497"/>
      <c r="D5" s="525"/>
      <c r="E5" s="523"/>
      <c r="F5" s="536"/>
      <c r="G5" s="525"/>
      <c r="H5" s="525"/>
      <c r="I5" s="525"/>
      <c r="J5" s="525"/>
      <c r="K5" s="489"/>
    </row>
    <row r="6" spans="1:11" ht="13.5">
      <c r="A6" s="161" t="s">
        <v>687</v>
      </c>
      <c r="B6" s="223">
        <v>3603</v>
      </c>
      <c r="C6" s="224">
        <v>335619.3</v>
      </c>
      <c r="D6" s="224">
        <v>437714.5</v>
      </c>
      <c r="E6" s="224">
        <v>2606218</v>
      </c>
      <c r="F6" s="224">
        <v>6043</v>
      </c>
      <c r="G6" s="224">
        <v>183950.7</v>
      </c>
      <c r="H6" s="224">
        <v>31785</v>
      </c>
      <c r="I6" s="224">
        <v>3074081</v>
      </c>
      <c r="J6" s="225">
        <v>4817653.7</v>
      </c>
      <c r="K6" s="226" t="s">
        <v>605</v>
      </c>
    </row>
    <row r="7" spans="1:11" ht="13.5">
      <c r="A7" s="161" t="s">
        <v>688</v>
      </c>
      <c r="B7" s="224">
        <v>476672</v>
      </c>
      <c r="C7" s="224">
        <v>208211</v>
      </c>
      <c r="D7" s="224">
        <v>17125.4</v>
      </c>
      <c r="E7" s="224">
        <v>1366113</v>
      </c>
      <c r="F7" s="224">
        <v>762121</v>
      </c>
      <c r="G7" s="224">
        <v>240071</v>
      </c>
      <c r="H7" s="224">
        <v>19814</v>
      </c>
      <c r="I7" s="224">
        <v>5478458</v>
      </c>
      <c r="J7" s="225">
        <v>10951834.7</v>
      </c>
      <c r="K7" s="226" t="s">
        <v>607</v>
      </c>
    </row>
    <row r="8" spans="1:11" ht="13.5">
      <c r="A8" s="161" t="s">
        <v>689</v>
      </c>
      <c r="B8" s="224">
        <v>3526</v>
      </c>
      <c r="C8" s="224">
        <v>323436.3</v>
      </c>
      <c r="D8" s="224">
        <v>437714.5</v>
      </c>
      <c r="E8" s="224">
        <v>3048594</v>
      </c>
      <c r="F8" s="224">
        <v>6043</v>
      </c>
      <c r="G8" s="224">
        <v>196366.7</v>
      </c>
      <c r="H8" s="224">
        <v>31785</v>
      </c>
      <c r="I8" s="224">
        <v>3072331</v>
      </c>
      <c r="J8" s="225">
        <v>4984097.9</v>
      </c>
      <c r="K8" s="226" t="s">
        <v>609</v>
      </c>
    </row>
    <row r="9" spans="1:11" ht="13.5">
      <c r="A9" s="161" t="s">
        <v>690</v>
      </c>
      <c r="B9" s="224">
        <v>490159</v>
      </c>
      <c r="C9" s="224">
        <v>215510</v>
      </c>
      <c r="D9" s="224">
        <v>17125.4</v>
      </c>
      <c r="E9" s="224">
        <v>4176226</v>
      </c>
      <c r="F9" s="224">
        <v>780110</v>
      </c>
      <c r="G9" s="224">
        <v>258858</v>
      </c>
      <c r="H9" s="224">
        <v>19814</v>
      </c>
      <c r="I9" s="224">
        <v>5479104</v>
      </c>
      <c r="J9" s="225">
        <v>10957526.7</v>
      </c>
      <c r="K9" s="226" t="s">
        <v>611</v>
      </c>
    </row>
    <row r="10" spans="1:11" ht="13.5">
      <c r="A10" s="44" t="s">
        <v>155</v>
      </c>
      <c r="B10" s="224">
        <v>507706</v>
      </c>
      <c r="C10" s="224">
        <v>541266.3</v>
      </c>
      <c r="D10" s="224">
        <v>512496.4</v>
      </c>
      <c r="E10" s="224">
        <v>8991375</v>
      </c>
      <c r="F10" s="224">
        <v>784917</v>
      </c>
      <c r="G10" s="224">
        <v>477102.2</v>
      </c>
      <c r="H10" s="224">
        <v>51599</v>
      </c>
      <c r="I10" s="224">
        <v>8525284</v>
      </c>
      <c r="J10" s="225">
        <v>16003153.899999999</v>
      </c>
      <c r="K10" s="354" t="s">
        <v>342</v>
      </c>
    </row>
    <row r="11" spans="1:11" ht="15" customHeight="1">
      <c r="A11" s="231" t="s">
        <v>693</v>
      </c>
      <c r="B11" s="232">
        <v>530280</v>
      </c>
      <c r="C11" s="232">
        <v>541122.3</v>
      </c>
      <c r="D11" s="232">
        <v>512496.4</v>
      </c>
      <c r="E11" s="232">
        <v>9110137</v>
      </c>
      <c r="F11" s="232">
        <v>784917</v>
      </c>
      <c r="G11" s="232">
        <v>496548.2</v>
      </c>
      <c r="H11" s="232">
        <v>51599</v>
      </c>
      <c r="I11" s="232">
        <v>8548817</v>
      </c>
      <c r="J11" s="232">
        <v>16100544</v>
      </c>
      <c r="K11" s="233" t="s">
        <v>694</v>
      </c>
    </row>
    <row r="12" spans="1:11" s="371" customFormat="1" ht="13.5">
      <c r="A12" s="231" t="s">
        <v>702</v>
      </c>
      <c r="B12" s="369">
        <v>544445</v>
      </c>
      <c r="C12" s="369">
        <v>546148.3</v>
      </c>
      <c r="D12" s="369">
        <v>548033.5</v>
      </c>
      <c r="E12" s="369">
        <v>14211238</v>
      </c>
      <c r="F12" s="369">
        <v>784917</v>
      </c>
      <c r="G12" s="369">
        <v>518783.2</v>
      </c>
      <c r="H12" s="369">
        <v>51599</v>
      </c>
      <c r="I12" s="369">
        <v>8523709</v>
      </c>
      <c r="J12" s="369">
        <v>16141561.6</v>
      </c>
      <c r="K12" s="233" t="s">
        <v>703</v>
      </c>
    </row>
    <row r="13" spans="1:11" ht="13.5">
      <c r="A13" s="80" t="s">
        <v>701</v>
      </c>
      <c r="B13" s="352">
        <f>SUM(B14:B39)</f>
        <v>578346</v>
      </c>
      <c r="C13" s="352">
        <f aca="true" t="shared" si="0" ref="C13:J13">SUM(C14:C39)</f>
        <v>638811.2999999999</v>
      </c>
      <c r="D13" s="352">
        <f t="shared" si="0"/>
        <v>800412.8999999999</v>
      </c>
      <c r="E13" s="352">
        <f t="shared" si="0"/>
        <v>15955259</v>
      </c>
      <c r="F13" s="352">
        <f t="shared" si="0"/>
        <v>961824</v>
      </c>
      <c r="G13" s="352">
        <f t="shared" si="0"/>
        <v>537753.2000000001</v>
      </c>
      <c r="H13" s="352">
        <f t="shared" si="0"/>
        <v>51599</v>
      </c>
      <c r="I13" s="352">
        <f t="shared" si="0"/>
        <v>8517860</v>
      </c>
      <c r="J13" s="352">
        <f t="shared" si="0"/>
        <v>16214819.6</v>
      </c>
      <c r="K13" s="236" t="s">
        <v>701</v>
      </c>
    </row>
    <row r="14" spans="1:11" ht="14.25">
      <c r="A14" s="194" t="s">
        <v>612</v>
      </c>
      <c r="B14" s="340">
        <v>70400</v>
      </c>
      <c r="C14" s="341">
        <v>31048</v>
      </c>
      <c r="D14" s="342">
        <v>258413</v>
      </c>
      <c r="E14" s="342">
        <v>1917488</v>
      </c>
      <c r="F14" s="342">
        <v>0</v>
      </c>
      <c r="G14" s="342">
        <v>46225</v>
      </c>
      <c r="H14" s="342">
        <v>10648</v>
      </c>
      <c r="I14" s="341">
        <v>795716</v>
      </c>
      <c r="J14" s="343">
        <v>1482672.9</v>
      </c>
      <c r="K14" s="344" t="s">
        <v>613</v>
      </c>
    </row>
    <row r="15" spans="1:11" ht="14.25">
      <c r="A15" s="194" t="s">
        <v>614</v>
      </c>
      <c r="B15" s="340">
        <v>91013</v>
      </c>
      <c r="C15" s="345">
        <v>98774</v>
      </c>
      <c r="D15" s="342">
        <v>2156.3</v>
      </c>
      <c r="E15" s="342">
        <v>4354576</v>
      </c>
      <c r="F15" s="342">
        <v>836963</v>
      </c>
      <c r="G15" s="342">
        <v>114519</v>
      </c>
      <c r="H15" s="342">
        <v>895</v>
      </c>
      <c r="I15" s="341">
        <v>1388926</v>
      </c>
      <c r="J15" s="343">
        <v>1401648.2</v>
      </c>
      <c r="K15" s="344" t="s">
        <v>615</v>
      </c>
    </row>
    <row r="16" spans="1:11" ht="14.25">
      <c r="A16" s="194" t="s">
        <v>616</v>
      </c>
      <c r="B16" s="340">
        <v>255393</v>
      </c>
      <c r="C16" s="341">
        <v>46172</v>
      </c>
      <c r="D16" s="342">
        <v>2526.1</v>
      </c>
      <c r="E16" s="342">
        <v>1843549</v>
      </c>
      <c r="F16" s="342">
        <v>0</v>
      </c>
      <c r="G16" s="342">
        <v>22484</v>
      </c>
      <c r="H16" s="342">
        <v>7316</v>
      </c>
      <c r="I16" s="341">
        <v>1564800</v>
      </c>
      <c r="J16" s="343">
        <v>5433210.7</v>
      </c>
      <c r="K16" s="344" t="s">
        <v>617</v>
      </c>
    </row>
    <row r="17" spans="1:11" ht="14.25">
      <c r="A17" s="194" t="s">
        <v>618</v>
      </c>
      <c r="B17" s="340">
        <v>59335</v>
      </c>
      <c r="C17" s="341">
        <v>60175</v>
      </c>
      <c r="D17" s="342">
        <v>12921.7</v>
      </c>
      <c r="E17" s="342">
        <v>1999005</v>
      </c>
      <c r="F17" s="342">
        <v>94165</v>
      </c>
      <c r="G17" s="342">
        <v>73090</v>
      </c>
      <c r="H17" s="346">
        <v>0</v>
      </c>
      <c r="I17" s="345">
        <v>1075582</v>
      </c>
      <c r="J17" s="343">
        <v>963530</v>
      </c>
      <c r="K17" s="344" t="s">
        <v>619</v>
      </c>
    </row>
    <row r="18" spans="1:11" ht="14.25">
      <c r="A18" s="194" t="s">
        <v>620</v>
      </c>
      <c r="B18" s="340">
        <v>88413</v>
      </c>
      <c r="C18" s="341">
        <v>34025</v>
      </c>
      <c r="D18" s="342">
        <v>6409.4</v>
      </c>
      <c r="E18" s="342">
        <v>1281026</v>
      </c>
      <c r="F18" s="342">
        <v>10105</v>
      </c>
      <c r="G18" s="342">
        <v>49092</v>
      </c>
      <c r="H18" s="342">
        <v>942</v>
      </c>
      <c r="I18" s="341">
        <v>496649</v>
      </c>
      <c r="J18" s="343">
        <v>1727952</v>
      </c>
      <c r="K18" s="344" t="s">
        <v>621</v>
      </c>
    </row>
    <row r="19" spans="1:11" ht="14.25">
      <c r="A19" s="194" t="s">
        <v>622</v>
      </c>
      <c r="B19" s="340">
        <v>8975</v>
      </c>
      <c r="C19" s="341">
        <v>30015</v>
      </c>
      <c r="D19" s="342">
        <v>0</v>
      </c>
      <c r="E19" s="342">
        <v>0</v>
      </c>
      <c r="F19" s="342">
        <v>0</v>
      </c>
      <c r="G19" s="342">
        <v>2354</v>
      </c>
      <c r="H19" s="342">
        <v>0</v>
      </c>
      <c r="I19" s="341">
        <v>89838</v>
      </c>
      <c r="J19" s="343">
        <v>86402</v>
      </c>
      <c r="K19" s="344" t="s">
        <v>623</v>
      </c>
    </row>
    <row r="20" spans="1:11" ht="14.25">
      <c r="A20" s="194" t="s">
        <v>624</v>
      </c>
      <c r="B20" s="341">
        <v>2753</v>
      </c>
      <c r="C20" s="341">
        <v>8186</v>
      </c>
      <c r="D20" s="341">
        <v>0</v>
      </c>
      <c r="E20" s="341">
        <v>0</v>
      </c>
      <c r="F20" s="341">
        <v>0</v>
      </c>
      <c r="G20" s="341">
        <v>0</v>
      </c>
      <c r="H20" s="341">
        <v>13</v>
      </c>
      <c r="I20" s="341">
        <v>79697</v>
      </c>
      <c r="J20" s="343">
        <v>92835</v>
      </c>
      <c r="K20" s="344" t="s">
        <v>625</v>
      </c>
    </row>
    <row r="21" spans="1:11" ht="13.5">
      <c r="A21" s="194" t="s">
        <v>626</v>
      </c>
      <c r="B21" s="224">
        <v>0</v>
      </c>
      <c r="C21" s="224">
        <v>0</v>
      </c>
      <c r="D21" s="224">
        <v>0</v>
      </c>
      <c r="E21" s="224">
        <v>0</v>
      </c>
      <c r="F21" s="224">
        <v>0</v>
      </c>
      <c r="G21" s="224">
        <v>1535</v>
      </c>
      <c r="H21" s="224">
        <v>0</v>
      </c>
      <c r="I21" s="224">
        <v>0</v>
      </c>
      <c r="J21" s="225">
        <v>397</v>
      </c>
      <c r="K21" s="355" t="s">
        <v>318</v>
      </c>
    </row>
    <row r="22" spans="1:11" ht="13.5">
      <c r="A22" s="194" t="s">
        <v>627</v>
      </c>
      <c r="B22" s="224">
        <v>0</v>
      </c>
      <c r="C22" s="224">
        <v>50.5</v>
      </c>
      <c r="D22" s="224">
        <v>82165.4</v>
      </c>
      <c r="E22" s="224">
        <v>0</v>
      </c>
      <c r="F22" s="224">
        <v>0</v>
      </c>
      <c r="G22" s="224">
        <v>4535.4</v>
      </c>
      <c r="H22" s="224">
        <v>0</v>
      </c>
      <c r="I22" s="224">
        <v>3741</v>
      </c>
      <c r="J22" s="225">
        <v>29559</v>
      </c>
      <c r="K22" s="355" t="s">
        <v>628</v>
      </c>
    </row>
    <row r="23" spans="1:11" ht="13.5">
      <c r="A23" s="194" t="s">
        <v>629</v>
      </c>
      <c r="B23" s="224">
        <v>0</v>
      </c>
      <c r="C23" s="224">
        <v>0</v>
      </c>
      <c r="D23" s="224">
        <v>0</v>
      </c>
      <c r="E23" s="224">
        <v>0</v>
      </c>
      <c r="F23" s="224">
        <v>0</v>
      </c>
      <c r="G23" s="224">
        <v>1722.6</v>
      </c>
      <c r="H23" s="224">
        <v>30573</v>
      </c>
      <c r="I23" s="224">
        <v>886</v>
      </c>
      <c r="J23" s="225">
        <v>8873</v>
      </c>
      <c r="K23" s="355" t="s">
        <v>630</v>
      </c>
    </row>
    <row r="24" spans="1:11" ht="13.5">
      <c r="A24" s="194" t="s">
        <v>631</v>
      </c>
      <c r="B24" s="224">
        <v>0</v>
      </c>
      <c r="C24" s="224">
        <v>4104.7</v>
      </c>
      <c r="D24" s="224">
        <v>108708.5</v>
      </c>
      <c r="E24" s="224">
        <v>0</v>
      </c>
      <c r="F24" s="224">
        <v>0</v>
      </c>
      <c r="G24" s="224">
        <v>7151.9</v>
      </c>
      <c r="H24" s="224">
        <v>0</v>
      </c>
      <c r="I24" s="224">
        <v>44599</v>
      </c>
      <c r="J24" s="225">
        <v>84212.2</v>
      </c>
      <c r="K24" s="355" t="s">
        <v>632</v>
      </c>
    </row>
    <row r="25" spans="1:11" ht="13.5">
      <c r="A25" s="194" t="s">
        <v>633</v>
      </c>
      <c r="B25" s="224">
        <v>0</v>
      </c>
      <c r="C25" s="224">
        <v>0</v>
      </c>
      <c r="D25" s="224">
        <v>6649.1</v>
      </c>
      <c r="E25" s="224">
        <v>0</v>
      </c>
      <c r="F25" s="224">
        <v>0</v>
      </c>
      <c r="G25" s="224">
        <v>0</v>
      </c>
      <c r="H25" s="224">
        <v>0</v>
      </c>
      <c r="I25" s="224">
        <v>0</v>
      </c>
      <c r="J25" s="225">
        <v>0</v>
      </c>
      <c r="K25" s="355" t="s">
        <v>634</v>
      </c>
    </row>
    <row r="26" spans="1:11" ht="13.5">
      <c r="A26" s="194" t="s">
        <v>635</v>
      </c>
      <c r="B26" s="224">
        <v>0</v>
      </c>
      <c r="C26" s="224">
        <v>0</v>
      </c>
      <c r="D26" s="224">
        <v>14470</v>
      </c>
      <c r="E26" s="224">
        <v>0</v>
      </c>
      <c r="F26" s="224">
        <v>0</v>
      </c>
      <c r="G26" s="224">
        <v>2040</v>
      </c>
      <c r="H26" s="224">
        <v>0</v>
      </c>
      <c r="I26" s="224">
        <v>359</v>
      </c>
      <c r="J26" s="225">
        <v>4677.9</v>
      </c>
      <c r="K26" s="355" t="s">
        <v>636</v>
      </c>
    </row>
    <row r="27" spans="1:11" ht="13.5">
      <c r="A27" s="194" t="s">
        <v>637</v>
      </c>
      <c r="B27" s="224">
        <v>0</v>
      </c>
      <c r="C27" s="224">
        <v>2893</v>
      </c>
      <c r="D27" s="224">
        <v>0</v>
      </c>
      <c r="E27" s="224">
        <v>0</v>
      </c>
      <c r="F27" s="224">
        <v>0</v>
      </c>
      <c r="G27" s="224">
        <v>446</v>
      </c>
      <c r="H27" s="224">
        <v>0</v>
      </c>
      <c r="I27" s="224">
        <v>1264</v>
      </c>
      <c r="J27" s="225">
        <v>1620</v>
      </c>
      <c r="K27" s="355" t="s">
        <v>638</v>
      </c>
    </row>
    <row r="28" spans="1:11" ht="13.5">
      <c r="A28" s="194" t="s">
        <v>639</v>
      </c>
      <c r="B28" s="224">
        <v>0</v>
      </c>
      <c r="C28" s="224">
        <v>182</v>
      </c>
      <c r="D28" s="224">
        <v>8786</v>
      </c>
      <c r="E28" s="224">
        <v>0</v>
      </c>
      <c r="F28" s="224">
        <v>0</v>
      </c>
      <c r="G28" s="224">
        <v>2484</v>
      </c>
      <c r="H28" s="224">
        <v>0</v>
      </c>
      <c r="I28" s="224">
        <v>41671</v>
      </c>
      <c r="J28" s="225">
        <v>1775745</v>
      </c>
      <c r="K28" s="355" t="s">
        <v>640</v>
      </c>
    </row>
    <row r="29" spans="1:11" ht="13.5">
      <c r="A29" s="194" t="s">
        <v>641</v>
      </c>
      <c r="B29" s="224">
        <v>0</v>
      </c>
      <c r="C29" s="224">
        <v>15001</v>
      </c>
      <c r="D29" s="224">
        <v>10606.9</v>
      </c>
      <c r="E29" s="224">
        <v>0</v>
      </c>
      <c r="F29" s="224">
        <v>0</v>
      </c>
      <c r="G29" s="224">
        <v>7122.4</v>
      </c>
      <c r="H29" s="224">
        <v>0</v>
      </c>
      <c r="I29" s="224">
        <v>22051</v>
      </c>
      <c r="J29" s="225">
        <v>245364.4</v>
      </c>
      <c r="K29" s="355" t="s">
        <v>642</v>
      </c>
    </row>
    <row r="30" spans="1:11" ht="13.5">
      <c r="A30" s="194" t="s">
        <v>643</v>
      </c>
      <c r="B30" s="224">
        <v>0</v>
      </c>
      <c r="C30" s="224">
        <v>35637</v>
      </c>
      <c r="D30" s="224">
        <v>28170.6</v>
      </c>
      <c r="E30" s="224">
        <v>4039</v>
      </c>
      <c r="F30" s="224">
        <v>0</v>
      </c>
      <c r="G30" s="224">
        <v>12422.7</v>
      </c>
      <c r="H30" s="224">
        <v>1212</v>
      </c>
      <c r="I30" s="224">
        <v>270162</v>
      </c>
      <c r="J30" s="225">
        <v>140095.3</v>
      </c>
      <c r="K30" s="355" t="s">
        <v>644</v>
      </c>
    </row>
    <row r="31" spans="1:11" ht="13.5">
      <c r="A31" s="194" t="s">
        <v>645</v>
      </c>
      <c r="B31" s="224">
        <v>0</v>
      </c>
      <c r="C31" s="224">
        <v>67172</v>
      </c>
      <c r="D31" s="224">
        <v>20605.4</v>
      </c>
      <c r="E31" s="224">
        <v>3841</v>
      </c>
      <c r="F31" s="224">
        <v>0</v>
      </c>
      <c r="G31" s="224">
        <v>11845</v>
      </c>
      <c r="H31" s="224">
        <v>0</v>
      </c>
      <c r="I31" s="224">
        <v>191306</v>
      </c>
      <c r="J31" s="225">
        <v>75314.7</v>
      </c>
      <c r="K31" s="355" t="s">
        <v>646</v>
      </c>
    </row>
    <row r="32" spans="1:11" ht="13.5">
      <c r="A32" s="194" t="s">
        <v>647</v>
      </c>
      <c r="B32" s="224">
        <v>0</v>
      </c>
      <c r="C32" s="224">
        <v>14974</v>
      </c>
      <c r="D32" s="224">
        <v>0</v>
      </c>
      <c r="E32" s="224">
        <v>1558331</v>
      </c>
      <c r="F32" s="224">
        <v>0</v>
      </c>
      <c r="G32" s="224">
        <v>7492</v>
      </c>
      <c r="H32" s="224">
        <v>0</v>
      </c>
      <c r="I32" s="224">
        <v>350446</v>
      </c>
      <c r="J32" s="225">
        <v>321464</v>
      </c>
      <c r="K32" s="355" t="s">
        <v>648</v>
      </c>
    </row>
    <row r="33" spans="1:11" ht="13.5">
      <c r="A33" s="194" t="s">
        <v>649</v>
      </c>
      <c r="B33" s="224">
        <v>0</v>
      </c>
      <c r="C33" s="224">
        <v>25797</v>
      </c>
      <c r="D33" s="224">
        <v>0</v>
      </c>
      <c r="E33" s="224">
        <v>1327337</v>
      </c>
      <c r="F33" s="224">
        <v>0</v>
      </c>
      <c r="G33" s="224">
        <v>91582</v>
      </c>
      <c r="H33" s="224">
        <v>0</v>
      </c>
      <c r="I33" s="224">
        <v>442202</v>
      </c>
      <c r="J33" s="225">
        <v>387640</v>
      </c>
      <c r="K33" s="355" t="s">
        <v>650</v>
      </c>
    </row>
    <row r="34" spans="1:11" ht="13.5">
      <c r="A34" s="194" t="s">
        <v>651</v>
      </c>
      <c r="B34" s="224">
        <v>0</v>
      </c>
      <c r="C34" s="224">
        <v>19550</v>
      </c>
      <c r="D34" s="224">
        <v>0</v>
      </c>
      <c r="E34" s="224">
        <v>1642572</v>
      </c>
      <c r="F34" s="224">
        <v>14548</v>
      </c>
      <c r="G34" s="224">
        <v>7361</v>
      </c>
      <c r="H34" s="224">
        <v>0</v>
      </c>
      <c r="I34" s="224">
        <v>126524</v>
      </c>
      <c r="J34" s="225">
        <v>117961.2</v>
      </c>
      <c r="K34" s="355" t="s">
        <v>652</v>
      </c>
    </row>
    <row r="35" spans="1:11" ht="13.5">
      <c r="A35" s="194" t="s">
        <v>653</v>
      </c>
      <c r="B35" s="224">
        <v>0</v>
      </c>
      <c r="C35" s="224">
        <v>6431</v>
      </c>
      <c r="D35" s="224">
        <v>93885.7</v>
      </c>
      <c r="E35" s="224">
        <v>0</v>
      </c>
      <c r="F35" s="224">
        <v>0</v>
      </c>
      <c r="G35" s="224">
        <v>5625.7</v>
      </c>
      <c r="H35" s="224">
        <v>0</v>
      </c>
      <c r="I35" s="224">
        <v>757830</v>
      </c>
      <c r="J35" s="225">
        <v>300347.5</v>
      </c>
      <c r="K35" s="355" t="s">
        <v>654</v>
      </c>
    </row>
    <row r="36" spans="1:11" ht="13.5">
      <c r="A36" s="194" t="s">
        <v>655</v>
      </c>
      <c r="B36" s="224">
        <v>0</v>
      </c>
      <c r="C36" s="224">
        <v>107669</v>
      </c>
      <c r="D36" s="224">
        <v>119456.5</v>
      </c>
      <c r="E36" s="224">
        <v>0</v>
      </c>
      <c r="F36" s="224">
        <v>6043</v>
      </c>
      <c r="G36" s="224">
        <v>46332</v>
      </c>
      <c r="H36" s="224">
        <v>0</v>
      </c>
      <c r="I36" s="224">
        <v>578545</v>
      </c>
      <c r="J36" s="225">
        <v>140279</v>
      </c>
      <c r="K36" s="355" t="s">
        <v>656</v>
      </c>
    </row>
    <row r="37" spans="1:11" ht="13.5">
      <c r="A37" s="194" t="s">
        <v>657</v>
      </c>
      <c r="B37" s="224">
        <v>2064</v>
      </c>
      <c r="C37" s="224">
        <v>15526.1</v>
      </c>
      <c r="D37" s="224">
        <v>22569.2</v>
      </c>
      <c r="E37" s="224">
        <v>9967</v>
      </c>
      <c r="F37" s="224">
        <v>0</v>
      </c>
      <c r="G37" s="224">
        <v>13313.5</v>
      </c>
      <c r="H37" s="224">
        <v>0</v>
      </c>
      <c r="I37" s="224">
        <v>102084</v>
      </c>
      <c r="J37" s="225">
        <v>69384.7</v>
      </c>
      <c r="K37" s="355" t="s">
        <v>658</v>
      </c>
    </row>
    <row r="38" spans="1:11" ht="13.5">
      <c r="A38" s="194" t="s">
        <v>659</v>
      </c>
      <c r="B38" s="224">
        <v>0</v>
      </c>
      <c r="C38" s="224">
        <v>14841</v>
      </c>
      <c r="D38" s="224">
        <v>0</v>
      </c>
      <c r="E38" s="224">
        <v>13528</v>
      </c>
      <c r="F38" s="224">
        <v>0</v>
      </c>
      <c r="G38" s="224">
        <v>4568</v>
      </c>
      <c r="H38" s="224">
        <v>0</v>
      </c>
      <c r="I38" s="224">
        <v>45456</v>
      </c>
      <c r="J38" s="225">
        <v>33751</v>
      </c>
      <c r="K38" s="355" t="s">
        <v>660</v>
      </c>
    </row>
    <row r="39" spans="1:11" ht="13.5">
      <c r="A39" s="200" t="s">
        <v>661</v>
      </c>
      <c r="B39" s="349">
        <v>0</v>
      </c>
      <c r="C39" s="349">
        <v>588</v>
      </c>
      <c r="D39" s="349">
        <v>1913.1</v>
      </c>
      <c r="E39" s="349">
        <v>0</v>
      </c>
      <c r="F39" s="349">
        <v>0</v>
      </c>
      <c r="G39" s="349">
        <v>2410</v>
      </c>
      <c r="H39" s="349">
        <v>0</v>
      </c>
      <c r="I39" s="349">
        <v>47526</v>
      </c>
      <c r="J39" s="356">
        <v>1289882.9</v>
      </c>
      <c r="K39" s="152" t="s">
        <v>662</v>
      </c>
    </row>
    <row r="40" spans="1:10" ht="13.5">
      <c r="A40" s="154" t="s">
        <v>691</v>
      </c>
      <c r="B40" s="19"/>
      <c r="C40" s="19"/>
      <c r="D40" s="19"/>
      <c r="E40" s="19"/>
      <c r="F40" s="19"/>
      <c r="G40" s="19"/>
      <c r="H40" s="19"/>
      <c r="I40" s="19" t="s">
        <v>692</v>
      </c>
      <c r="J40" s="19"/>
    </row>
    <row r="42" ht="13.5">
      <c r="B42" s="396"/>
    </row>
  </sheetData>
  <mergeCells count="11">
    <mergeCell ref="G4:G5"/>
    <mergeCell ref="H4:H5"/>
    <mergeCell ref="I4:I5"/>
    <mergeCell ref="J4:J5"/>
    <mergeCell ref="A1:K1"/>
    <mergeCell ref="A3:A5"/>
    <mergeCell ref="K3:K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5"/>
  <sheetViews>
    <sheetView zoomScale="75" zoomScaleNormal="75" zoomScaleSheetLayoutView="5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7" sqref="F17"/>
    </sheetView>
  </sheetViews>
  <sheetFormatPr defaultColWidth="8.88671875" defaultRowHeight="13.5"/>
  <cols>
    <col min="1" max="1" width="8.5546875" style="12" customWidth="1"/>
    <col min="2" max="2" width="7.77734375" style="12" customWidth="1"/>
    <col min="3" max="3" width="7.88671875" style="12" customWidth="1"/>
    <col min="4" max="4" width="9.4453125" style="12" customWidth="1"/>
    <col min="5" max="5" width="7.88671875" style="12" customWidth="1"/>
    <col min="6" max="6" width="8.21484375" style="12" customWidth="1"/>
    <col min="7" max="7" width="8.4453125" style="12" customWidth="1"/>
    <col min="8" max="8" width="8.10546875" style="12" customWidth="1"/>
    <col min="9" max="9" width="7.6640625" style="12" customWidth="1"/>
    <col min="10" max="20" width="8.77734375" style="12" customWidth="1"/>
    <col min="21" max="16384" width="8.88671875" style="12" customWidth="1"/>
  </cols>
  <sheetData>
    <row r="1" spans="1:19" ht="31.5" customHeight="1">
      <c r="A1" s="521" t="s">
        <v>10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38"/>
    </row>
    <row r="2" spans="1:20" s="13" customFormat="1" ht="21.75" customHeight="1">
      <c r="A2" s="53" t="s">
        <v>11</v>
      </c>
      <c r="B2" s="22"/>
      <c r="C2" s="22"/>
      <c r="D2" s="54"/>
      <c r="E2" s="54"/>
      <c r="F2" s="54"/>
      <c r="G2" s="54"/>
      <c r="H2" s="54"/>
      <c r="I2" s="55"/>
      <c r="J2" s="55"/>
      <c r="K2" s="56" t="s">
        <v>358</v>
      </c>
      <c r="L2" s="56"/>
      <c r="M2" s="56"/>
      <c r="O2" s="62"/>
      <c r="P2" s="62"/>
      <c r="Q2" s="62"/>
      <c r="R2" s="62"/>
      <c r="S2" s="62"/>
      <c r="T2" s="63"/>
    </row>
    <row r="3" spans="1:20" s="19" customFormat="1" ht="18" customHeight="1">
      <c r="A3" s="39" t="s">
        <v>12</v>
      </c>
      <c r="B3" s="40"/>
      <c r="C3" s="40"/>
      <c r="D3" s="40"/>
      <c r="E3" s="40"/>
      <c r="F3" s="40"/>
      <c r="G3" s="40"/>
      <c r="H3" s="40"/>
      <c r="I3" s="18"/>
      <c r="J3" s="18" t="s">
        <v>3</v>
      </c>
      <c r="K3" s="64" t="s">
        <v>36</v>
      </c>
      <c r="L3" s="28"/>
      <c r="M3" s="28"/>
      <c r="N3" s="23"/>
      <c r="O3" s="23"/>
      <c r="P3" s="23"/>
      <c r="Q3" s="23"/>
      <c r="R3" s="539" t="s">
        <v>37</v>
      </c>
      <c r="S3" s="539"/>
      <c r="T3" s="540"/>
    </row>
    <row r="4" spans="1:20" s="19" customFormat="1" ht="21.75" customHeight="1">
      <c r="A4" s="134" t="s">
        <v>167</v>
      </c>
      <c r="B4" s="2" t="s">
        <v>13</v>
      </c>
      <c r="C4" s="4" t="s">
        <v>14</v>
      </c>
      <c r="D4" s="9" t="s">
        <v>15</v>
      </c>
      <c r="E4" s="4" t="s">
        <v>16</v>
      </c>
      <c r="F4" s="4" t="s">
        <v>17</v>
      </c>
      <c r="G4" s="4" t="s">
        <v>4</v>
      </c>
      <c r="H4" s="4" t="s">
        <v>18</v>
      </c>
      <c r="I4" s="4" t="s">
        <v>19</v>
      </c>
      <c r="J4" s="4" t="s">
        <v>172</v>
      </c>
      <c r="K4" s="4" t="s">
        <v>38</v>
      </c>
      <c r="L4" s="4" t="s">
        <v>39</v>
      </c>
      <c r="M4" s="9" t="s">
        <v>40</v>
      </c>
      <c r="N4" s="4" t="s">
        <v>41</v>
      </c>
      <c r="O4" s="4" t="s">
        <v>42</v>
      </c>
      <c r="P4" s="4" t="s">
        <v>43</v>
      </c>
      <c r="Q4" s="4" t="s">
        <v>44</v>
      </c>
      <c r="R4" s="4" t="s">
        <v>45</v>
      </c>
      <c r="S4" s="4" t="s">
        <v>172</v>
      </c>
      <c r="T4" s="41" t="s">
        <v>163</v>
      </c>
    </row>
    <row r="5" spans="1:20" s="19" customFormat="1" ht="21.75" customHeight="1">
      <c r="A5" s="135" t="s">
        <v>169</v>
      </c>
      <c r="B5" s="26"/>
      <c r="C5" s="24"/>
      <c r="D5" s="24" t="s">
        <v>20</v>
      </c>
      <c r="E5" s="24"/>
      <c r="F5" s="24"/>
      <c r="G5" s="24"/>
      <c r="H5" s="57" t="s">
        <v>21</v>
      </c>
      <c r="I5" s="24"/>
      <c r="J5" s="24"/>
      <c r="K5" s="24"/>
      <c r="L5" s="24"/>
      <c r="M5" s="24" t="s">
        <v>20</v>
      </c>
      <c r="N5" s="24"/>
      <c r="O5" s="24"/>
      <c r="P5" s="24"/>
      <c r="Q5" s="57" t="s">
        <v>21</v>
      </c>
      <c r="R5" s="24"/>
      <c r="S5" s="24"/>
      <c r="T5" s="24" t="s">
        <v>164</v>
      </c>
    </row>
    <row r="6" spans="1:20" s="19" customFormat="1" ht="21.75" customHeight="1">
      <c r="A6" s="43"/>
      <c r="B6" s="28" t="s">
        <v>22</v>
      </c>
      <c r="C6" s="49" t="s">
        <v>23</v>
      </c>
      <c r="D6" s="30" t="s">
        <v>24</v>
      </c>
      <c r="E6" s="30" t="s">
        <v>25</v>
      </c>
      <c r="F6" s="30" t="s">
        <v>26</v>
      </c>
      <c r="G6" s="30" t="s">
        <v>27</v>
      </c>
      <c r="H6" s="30" t="s">
        <v>28</v>
      </c>
      <c r="I6" s="30" t="s">
        <v>29</v>
      </c>
      <c r="J6" s="30" t="s">
        <v>173</v>
      </c>
      <c r="K6" s="30" t="s">
        <v>22</v>
      </c>
      <c r="L6" s="49" t="s">
        <v>23</v>
      </c>
      <c r="M6" s="30" t="s">
        <v>24</v>
      </c>
      <c r="N6" s="30" t="s">
        <v>25</v>
      </c>
      <c r="O6" s="30" t="s">
        <v>30</v>
      </c>
      <c r="P6" s="30" t="s">
        <v>31</v>
      </c>
      <c r="Q6" s="49" t="s">
        <v>32</v>
      </c>
      <c r="R6" s="30" t="s">
        <v>33</v>
      </c>
      <c r="S6" s="30" t="s">
        <v>173</v>
      </c>
      <c r="T6" s="30"/>
    </row>
    <row r="7" spans="1:20" s="14" customFormat="1" ht="21.75" customHeight="1">
      <c r="A7" s="44" t="s">
        <v>150</v>
      </c>
      <c r="B7" s="420">
        <v>42</v>
      </c>
      <c r="C7" s="403">
        <v>145</v>
      </c>
      <c r="D7" s="403">
        <v>155</v>
      </c>
      <c r="E7" s="403">
        <v>2</v>
      </c>
      <c r="F7" s="403">
        <v>9</v>
      </c>
      <c r="G7" s="403">
        <v>14</v>
      </c>
      <c r="H7" s="403">
        <v>22</v>
      </c>
      <c r="I7" s="403">
        <v>5</v>
      </c>
      <c r="J7" s="423"/>
      <c r="K7" s="421">
        <v>44</v>
      </c>
      <c r="L7" s="421">
        <v>161</v>
      </c>
      <c r="M7" s="421">
        <v>141</v>
      </c>
      <c r="N7" s="421">
        <v>1</v>
      </c>
      <c r="O7" s="421">
        <v>21</v>
      </c>
      <c r="P7" s="421">
        <v>11</v>
      </c>
      <c r="Q7" s="421">
        <v>16</v>
      </c>
      <c r="R7" s="421">
        <v>122</v>
      </c>
      <c r="S7" s="422"/>
      <c r="T7" s="45" t="s">
        <v>150</v>
      </c>
    </row>
    <row r="8" spans="1:20" s="14" customFormat="1" ht="21.75" customHeight="1">
      <c r="A8" s="44" t="s">
        <v>156</v>
      </c>
      <c r="B8" s="45">
        <v>84</v>
      </c>
      <c r="C8" s="58">
        <v>110</v>
      </c>
      <c r="D8" s="58">
        <v>122</v>
      </c>
      <c r="E8" s="58">
        <v>5</v>
      </c>
      <c r="F8" s="58">
        <v>11</v>
      </c>
      <c r="G8" s="58">
        <v>20</v>
      </c>
      <c r="H8" s="58">
        <v>18</v>
      </c>
      <c r="I8" s="58">
        <v>2</v>
      </c>
      <c r="J8" s="44"/>
      <c r="K8" s="65">
        <v>75</v>
      </c>
      <c r="L8" s="65">
        <v>131</v>
      </c>
      <c r="M8" s="65">
        <v>123</v>
      </c>
      <c r="N8" s="65">
        <v>1</v>
      </c>
      <c r="O8" s="65">
        <v>11</v>
      </c>
      <c r="P8" s="65">
        <v>11</v>
      </c>
      <c r="Q8" s="65">
        <v>13</v>
      </c>
      <c r="R8" s="65">
        <v>96</v>
      </c>
      <c r="S8" s="33"/>
      <c r="T8" s="45" t="s">
        <v>156</v>
      </c>
    </row>
    <row r="9" spans="1:20" s="14" customFormat="1" ht="21.75" customHeight="1">
      <c r="A9" s="44" t="s">
        <v>155</v>
      </c>
      <c r="B9" s="45">
        <v>50</v>
      </c>
      <c r="C9" s="58">
        <v>99</v>
      </c>
      <c r="D9" s="58">
        <v>124</v>
      </c>
      <c r="E9" s="58">
        <v>5</v>
      </c>
      <c r="F9" s="58">
        <v>11</v>
      </c>
      <c r="G9" s="58">
        <v>33</v>
      </c>
      <c r="H9" s="58">
        <v>18</v>
      </c>
      <c r="I9" s="58">
        <v>2</v>
      </c>
      <c r="J9" s="44"/>
      <c r="K9" s="65">
        <v>41</v>
      </c>
      <c r="L9" s="65">
        <v>146</v>
      </c>
      <c r="M9" s="65">
        <v>123</v>
      </c>
      <c r="N9" s="65">
        <v>0</v>
      </c>
      <c r="O9" s="65">
        <v>8</v>
      </c>
      <c r="P9" s="65">
        <v>26</v>
      </c>
      <c r="Q9" s="65">
        <v>19</v>
      </c>
      <c r="R9" s="65">
        <v>123</v>
      </c>
      <c r="S9" s="33"/>
      <c r="T9" s="45" t="s">
        <v>155</v>
      </c>
    </row>
    <row r="10" spans="1:20" s="14" customFormat="1" ht="21.75" customHeight="1">
      <c r="A10" s="44" t="s">
        <v>170</v>
      </c>
      <c r="B10" s="45">
        <v>61</v>
      </c>
      <c r="C10" s="58">
        <v>125</v>
      </c>
      <c r="D10" s="58">
        <v>149</v>
      </c>
      <c r="E10" s="58">
        <v>5</v>
      </c>
      <c r="F10" s="58">
        <v>23</v>
      </c>
      <c r="G10" s="58">
        <v>12</v>
      </c>
      <c r="H10" s="58">
        <v>22</v>
      </c>
      <c r="I10" s="58">
        <v>1</v>
      </c>
      <c r="J10" s="44"/>
      <c r="K10" s="65">
        <v>49</v>
      </c>
      <c r="L10" s="65">
        <v>133</v>
      </c>
      <c r="M10" s="65">
        <v>138</v>
      </c>
      <c r="N10" s="65">
        <v>0</v>
      </c>
      <c r="O10" s="65">
        <v>25</v>
      </c>
      <c r="P10" s="65">
        <v>9</v>
      </c>
      <c r="Q10" s="65">
        <v>14</v>
      </c>
      <c r="R10" s="65">
        <v>101</v>
      </c>
      <c r="S10" s="33"/>
      <c r="T10" s="45" t="s">
        <v>170</v>
      </c>
    </row>
    <row r="11" spans="1:20" s="378" customFormat="1" ht="28.5" customHeight="1">
      <c r="A11" s="373" t="s">
        <v>171</v>
      </c>
      <c r="B11" s="376">
        <v>55</v>
      </c>
      <c r="C11" s="374">
        <v>135</v>
      </c>
      <c r="D11" s="374">
        <v>128</v>
      </c>
      <c r="E11" s="374">
        <v>1</v>
      </c>
      <c r="F11" s="374">
        <v>13</v>
      </c>
      <c r="G11" s="374">
        <v>9</v>
      </c>
      <c r="H11" s="374">
        <v>35</v>
      </c>
      <c r="I11" s="374">
        <v>4</v>
      </c>
      <c r="J11" s="375">
        <v>6</v>
      </c>
      <c r="K11" s="374">
        <v>47</v>
      </c>
      <c r="L11" s="374">
        <v>129</v>
      </c>
      <c r="M11" s="374">
        <v>123</v>
      </c>
      <c r="N11" s="374">
        <v>0</v>
      </c>
      <c r="O11" s="374">
        <v>17</v>
      </c>
      <c r="P11" s="374">
        <v>6</v>
      </c>
      <c r="Q11" s="374">
        <v>17</v>
      </c>
      <c r="R11" s="374">
        <v>91</v>
      </c>
      <c r="S11" s="375">
        <v>6</v>
      </c>
      <c r="T11" s="377" t="s">
        <v>171</v>
      </c>
    </row>
    <row r="12" spans="1:20" s="383" customFormat="1" ht="28.5" customHeight="1">
      <c r="A12" s="381" t="s">
        <v>704</v>
      </c>
      <c r="B12" s="418">
        <f>SUM(B13:B24)</f>
        <v>52</v>
      </c>
      <c r="C12" s="418">
        <f>SUM(C13:C24)</f>
        <v>133</v>
      </c>
      <c r="D12" s="418">
        <f>SUM(D13:D24)</f>
        <v>139</v>
      </c>
      <c r="E12" s="417">
        <v>0</v>
      </c>
      <c r="F12" s="418">
        <f aca="true" t="shared" si="0" ref="F12:S12">SUM(F13:F24)</f>
        <v>21</v>
      </c>
      <c r="G12" s="418">
        <f t="shared" si="0"/>
        <v>10</v>
      </c>
      <c r="H12" s="418">
        <f t="shared" si="0"/>
        <v>26</v>
      </c>
      <c r="I12" s="417">
        <v>0</v>
      </c>
      <c r="J12" s="419">
        <f t="shared" si="0"/>
        <v>2</v>
      </c>
      <c r="K12" s="417">
        <f t="shared" si="0"/>
        <v>53</v>
      </c>
      <c r="L12" s="417">
        <f t="shared" si="0"/>
        <v>135</v>
      </c>
      <c r="M12" s="417">
        <f t="shared" si="0"/>
        <v>130</v>
      </c>
      <c r="N12" s="431">
        <v>0</v>
      </c>
      <c r="O12" s="417">
        <f t="shared" si="0"/>
        <v>23</v>
      </c>
      <c r="P12" s="417">
        <f t="shared" si="0"/>
        <v>8</v>
      </c>
      <c r="Q12" s="417">
        <f t="shared" si="0"/>
        <v>22</v>
      </c>
      <c r="R12" s="417">
        <f t="shared" si="0"/>
        <v>95</v>
      </c>
      <c r="S12" s="419">
        <f t="shared" si="0"/>
        <v>2</v>
      </c>
      <c r="T12" s="382" t="s">
        <v>704</v>
      </c>
    </row>
    <row r="13" spans="1:20" s="14" customFormat="1" ht="28.5" customHeight="1">
      <c r="A13" s="27" t="s">
        <v>176</v>
      </c>
      <c r="B13" s="424">
        <v>2</v>
      </c>
      <c r="C13" s="410">
        <v>18</v>
      </c>
      <c r="D13" s="410">
        <v>12</v>
      </c>
      <c r="E13" s="410">
        <v>0</v>
      </c>
      <c r="F13" s="410">
        <v>1</v>
      </c>
      <c r="G13" s="410">
        <v>3</v>
      </c>
      <c r="H13" s="410">
        <v>1</v>
      </c>
      <c r="I13" s="410">
        <v>0</v>
      </c>
      <c r="J13" s="411">
        <v>0</v>
      </c>
      <c r="K13" s="428">
        <v>1</v>
      </c>
      <c r="L13" s="410">
        <v>18</v>
      </c>
      <c r="M13" s="410">
        <v>12</v>
      </c>
      <c r="N13" s="429">
        <v>0</v>
      </c>
      <c r="O13" s="410">
        <v>1</v>
      </c>
      <c r="P13" s="410">
        <v>2</v>
      </c>
      <c r="Q13" s="410">
        <v>0</v>
      </c>
      <c r="R13" s="410">
        <v>17</v>
      </c>
      <c r="S13" s="411">
        <v>0</v>
      </c>
      <c r="T13" s="24" t="s">
        <v>177</v>
      </c>
    </row>
    <row r="14" spans="1:20" s="14" customFormat="1" ht="28.5" customHeight="1">
      <c r="A14" s="27" t="s">
        <v>178</v>
      </c>
      <c r="B14" s="425">
        <v>4</v>
      </c>
      <c r="C14" s="410">
        <v>9</v>
      </c>
      <c r="D14" s="410">
        <v>7</v>
      </c>
      <c r="E14" s="410">
        <v>0</v>
      </c>
      <c r="F14" s="410">
        <v>0</v>
      </c>
      <c r="G14" s="410">
        <v>3</v>
      </c>
      <c r="H14" s="410">
        <v>0</v>
      </c>
      <c r="I14" s="410">
        <v>0</v>
      </c>
      <c r="J14" s="411">
        <v>0</v>
      </c>
      <c r="K14" s="410">
        <v>9</v>
      </c>
      <c r="L14" s="410">
        <v>4</v>
      </c>
      <c r="M14" s="410">
        <v>6</v>
      </c>
      <c r="N14" s="429">
        <v>0</v>
      </c>
      <c r="O14" s="429">
        <v>0</v>
      </c>
      <c r="P14" s="410">
        <v>2</v>
      </c>
      <c r="Q14" s="410">
        <v>0</v>
      </c>
      <c r="R14" s="410">
        <v>18</v>
      </c>
      <c r="S14" s="411">
        <v>0</v>
      </c>
      <c r="T14" s="24" t="s">
        <v>179</v>
      </c>
    </row>
    <row r="15" spans="1:20" s="14" customFormat="1" ht="28.5" customHeight="1">
      <c r="A15" s="27" t="s">
        <v>180</v>
      </c>
      <c r="B15" s="425">
        <v>13</v>
      </c>
      <c r="C15" s="410">
        <v>7</v>
      </c>
      <c r="D15" s="410">
        <v>12</v>
      </c>
      <c r="E15" s="410">
        <v>0</v>
      </c>
      <c r="F15" s="410">
        <v>0</v>
      </c>
      <c r="G15" s="410">
        <v>0</v>
      </c>
      <c r="H15" s="410">
        <v>0</v>
      </c>
      <c r="I15" s="410">
        <v>0</v>
      </c>
      <c r="J15" s="411">
        <v>2</v>
      </c>
      <c r="K15" s="410">
        <v>12</v>
      </c>
      <c r="L15" s="410">
        <v>7</v>
      </c>
      <c r="M15" s="410">
        <v>11</v>
      </c>
      <c r="N15" s="429">
        <v>0</v>
      </c>
      <c r="O15" s="429">
        <v>0</v>
      </c>
      <c r="P15" s="410">
        <v>0</v>
      </c>
      <c r="Q15" s="410">
        <v>0</v>
      </c>
      <c r="R15" s="410">
        <v>11</v>
      </c>
      <c r="S15" s="411">
        <v>2</v>
      </c>
      <c r="T15" s="24" t="s">
        <v>181</v>
      </c>
    </row>
    <row r="16" spans="1:20" s="14" customFormat="1" ht="28.5" customHeight="1">
      <c r="A16" s="27" t="s">
        <v>182</v>
      </c>
      <c r="B16" s="425">
        <v>5</v>
      </c>
      <c r="C16" s="410">
        <v>8</v>
      </c>
      <c r="D16" s="410">
        <v>11</v>
      </c>
      <c r="E16" s="410">
        <v>0</v>
      </c>
      <c r="F16" s="410">
        <v>3</v>
      </c>
      <c r="G16" s="410">
        <v>0</v>
      </c>
      <c r="H16" s="410">
        <v>1</v>
      </c>
      <c r="I16" s="410">
        <v>0</v>
      </c>
      <c r="J16" s="411">
        <v>0</v>
      </c>
      <c r="K16" s="410">
        <v>4</v>
      </c>
      <c r="L16" s="410">
        <v>8</v>
      </c>
      <c r="M16" s="410">
        <v>10</v>
      </c>
      <c r="N16" s="429">
        <v>0</v>
      </c>
      <c r="O16" s="410">
        <v>1</v>
      </c>
      <c r="P16" s="410">
        <v>0</v>
      </c>
      <c r="Q16" s="410">
        <v>1</v>
      </c>
      <c r="R16" s="410">
        <v>7</v>
      </c>
      <c r="S16" s="411">
        <v>0</v>
      </c>
      <c r="T16" s="24" t="s">
        <v>183</v>
      </c>
    </row>
    <row r="17" spans="1:20" s="14" customFormat="1" ht="28.5" customHeight="1">
      <c r="A17" s="27" t="s">
        <v>184</v>
      </c>
      <c r="B17" s="425">
        <v>9</v>
      </c>
      <c r="C17" s="410">
        <v>10</v>
      </c>
      <c r="D17" s="410">
        <v>10</v>
      </c>
      <c r="E17" s="410">
        <v>0</v>
      </c>
      <c r="F17" s="410">
        <v>7</v>
      </c>
      <c r="G17" s="410">
        <v>0</v>
      </c>
      <c r="H17" s="410">
        <v>3</v>
      </c>
      <c r="I17" s="410">
        <v>0</v>
      </c>
      <c r="J17" s="411">
        <v>0</v>
      </c>
      <c r="K17" s="410">
        <v>9</v>
      </c>
      <c r="L17" s="410">
        <v>10</v>
      </c>
      <c r="M17" s="410">
        <v>8</v>
      </c>
      <c r="N17" s="429">
        <v>0</v>
      </c>
      <c r="O17" s="410">
        <v>6</v>
      </c>
      <c r="P17" s="410">
        <v>0</v>
      </c>
      <c r="Q17" s="410">
        <v>2</v>
      </c>
      <c r="R17" s="410">
        <v>2</v>
      </c>
      <c r="S17" s="411">
        <v>0</v>
      </c>
      <c r="T17" s="24" t="s">
        <v>185</v>
      </c>
    </row>
    <row r="18" spans="1:20" s="14" customFormat="1" ht="28.5" customHeight="1">
      <c r="A18" s="27" t="s">
        <v>186</v>
      </c>
      <c r="B18" s="425">
        <v>1</v>
      </c>
      <c r="C18" s="410">
        <v>23</v>
      </c>
      <c r="D18" s="410">
        <v>18</v>
      </c>
      <c r="E18" s="410">
        <v>0</v>
      </c>
      <c r="F18" s="410">
        <v>9</v>
      </c>
      <c r="G18" s="410">
        <v>0</v>
      </c>
      <c r="H18" s="410">
        <v>2</v>
      </c>
      <c r="I18" s="410">
        <v>0</v>
      </c>
      <c r="J18" s="411">
        <v>0</v>
      </c>
      <c r="K18" s="412">
        <v>0</v>
      </c>
      <c r="L18" s="410">
        <v>22</v>
      </c>
      <c r="M18" s="410">
        <v>15</v>
      </c>
      <c r="N18" s="429">
        <v>0</v>
      </c>
      <c r="O18" s="410">
        <v>5</v>
      </c>
      <c r="P18" s="410">
        <v>0</v>
      </c>
      <c r="Q18" s="410">
        <v>1</v>
      </c>
      <c r="R18" s="410">
        <v>0</v>
      </c>
      <c r="S18" s="411">
        <v>0</v>
      </c>
      <c r="T18" s="24" t="s">
        <v>187</v>
      </c>
    </row>
    <row r="19" spans="1:20" s="14" customFormat="1" ht="28.5" customHeight="1">
      <c r="A19" s="27" t="s">
        <v>188</v>
      </c>
      <c r="B19" s="425">
        <v>2</v>
      </c>
      <c r="C19" s="410">
        <v>5</v>
      </c>
      <c r="D19" s="410">
        <v>9</v>
      </c>
      <c r="E19" s="410">
        <v>0</v>
      </c>
      <c r="F19" s="410">
        <v>1</v>
      </c>
      <c r="G19" s="410">
        <v>0</v>
      </c>
      <c r="H19" s="410">
        <v>6</v>
      </c>
      <c r="I19" s="410">
        <v>0</v>
      </c>
      <c r="J19" s="411">
        <v>0</v>
      </c>
      <c r="K19" s="412">
        <v>2</v>
      </c>
      <c r="L19" s="410">
        <v>13</v>
      </c>
      <c r="M19" s="410">
        <v>12</v>
      </c>
      <c r="N19" s="429">
        <v>0</v>
      </c>
      <c r="O19" s="410">
        <v>10</v>
      </c>
      <c r="P19" s="410">
        <v>0</v>
      </c>
      <c r="Q19" s="410">
        <v>4</v>
      </c>
      <c r="R19" s="410">
        <v>0</v>
      </c>
      <c r="S19" s="411">
        <v>0</v>
      </c>
      <c r="T19" s="24" t="s">
        <v>189</v>
      </c>
    </row>
    <row r="20" spans="1:20" s="14" customFormat="1" ht="28.5" customHeight="1">
      <c r="A20" s="27" t="s">
        <v>190</v>
      </c>
      <c r="B20" s="426">
        <v>0</v>
      </c>
      <c r="C20" s="410">
        <v>9</v>
      </c>
      <c r="D20" s="410">
        <v>15</v>
      </c>
      <c r="E20" s="410">
        <v>0</v>
      </c>
      <c r="F20" s="410">
        <v>0</v>
      </c>
      <c r="G20" s="410">
        <v>0</v>
      </c>
      <c r="H20" s="410">
        <v>7</v>
      </c>
      <c r="I20" s="410">
        <v>0</v>
      </c>
      <c r="J20" s="411">
        <v>0</v>
      </c>
      <c r="K20" s="412">
        <v>1</v>
      </c>
      <c r="L20" s="410">
        <v>9</v>
      </c>
      <c r="M20" s="410">
        <v>12</v>
      </c>
      <c r="N20" s="429">
        <v>0</v>
      </c>
      <c r="O20" s="429">
        <v>0</v>
      </c>
      <c r="P20" s="410">
        <v>0</v>
      </c>
      <c r="Q20" s="410">
        <v>7</v>
      </c>
      <c r="R20" s="410">
        <v>3</v>
      </c>
      <c r="S20" s="411">
        <v>0</v>
      </c>
      <c r="T20" s="24" t="s">
        <v>191</v>
      </c>
    </row>
    <row r="21" spans="1:20" s="14" customFormat="1" ht="28.5" customHeight="1">
      <c r="A21" s="27" t="s">
        <v>192</v>
      </c>
      <c r="B21" s="425">
        <v>1</v>
      </c>
      <c r="C21" s="410">
        <v>16</v>
      </c>
      <c r="D21" s="410">
        <v>16</v>
      </c>
      <c r="E21" s="410">
        <v>0</v>
      </c>
      <c r="F21" s="410">
        <v>0</v>
      </c>
      <c r="G21" s="410">
        <v>0</v>
      </c>
      <c r="H21" s="410">
        <v>2</v>
      </c>
      <c r="I21" s="410">
        <v>0</v>
      </c>
      <c r="J21" s="411">
        <v>0</v>
      </c>
      <c r="K21" s="412">
        <v>0</v>
      </c>
      <c r="L21" s="410">
        <v>16</v>
      </c>
      <c r="M21" s="410">
        <v>14</v>
      </c>
      <c r="N21" s="429">
        <v>0</v>
      </c>
      <c r="O21" s="429">
        <v>0</v>
      </c>
      <c r="P21" s="410">
        <v>0</v>
      </c>
      <c r="Q21" s="410">
        <v>4</v>
      </c>
      <c r="R21" s="410">
        <v>2</v>
      </c>
      <c r="S21" s="411">
        <v>0</v>
      </c>
      <c r="T21" s="24" t="s">
        <v>193</v>
      </c>
    </row>
    <row r="22" spans="1:20" s="14" customFormat="1" ht="28.5" customHeight="1">
      <c r="A22" s="27" t="s">
        <v>194</v>
      </c>
      <c r="B22" s="425">
        <v>7</v>
      </c>
      <c r="C22" s="410">
        <v>10</v>
      </c>
      <c r="D22" s="410">
        <v>6</v>
      </c>
      <c r="E22" s="410">
        <v>0</v>
      </c>
      <c r="F22" s="410">
        <v>0</v>
      </c>
      <c r="G22" s="410">
        <v>0</v>
      </c>
      <c r="H22" s="410">
        <v>2</v>
      </c>
      <c r="I22" s="410">
        <v>0</v>
      </c>
      <c r="J22" s="411">
        <v>0</v>
      </c>
      <c r="K22" s="410">
        <v>7</v>
      </c>
      <c r="L22" s="410">
        <v>9</v>
      </c>
      <c r="M22" s="410">
        <v>7</v>
      </c>
      <c r="N22" s="429">
        <v>0</v>
      </c>
      <c r="O22" s="429">
        <v>0</v>
      </c>
      <c r="P22" s="410">
        <v>0</v>
      </c>
      <c r="Q22" s="410">
        <v>2</v>
      </c>
      <c r="R22" s="410">
        <v>5</v>
      </c>
      <c r="S22" s="411">
        <v>0</v>
      </c>
      <c r="T22" s="24" t="s">
        <v>195</v>
      </c>
    </row>
    <row r="23" spans="1:20" s="14" customFormat="1" ht="28.5" customHeight="1">
      <c r="A23" s="27" t="s">
        <v>196</v>
      </c>
      <c r="B23" s="425">
        <v>3</v>
      </c>
      <c r="C23" s="410">
        <v>13</v>
      </c>
      <c r="D23" s="410">
        <v>12</v>
      </c>
      <c r="E23" s="410">
        <v>0</v>
      </c>
      <c r="F23" s="410">
        <v>0</v>
      </c>
      <c r="G23" s="410">
        <v>0</v>
      </c>
      <c r="H23" s="410">
        <v>2</v>
      </c>
      <c r="I23" s="410">
        <v>0</v>
      </c>
      <c r="J23" s="411">
        <v>0</v>
      </c>
      <c r="K23" s="410">
        <v>3</v>
      </c>
      <c r="L23" s="410">
        <v>14</v>
      </c>
      <c r="M23" s="410">
        <v>12</v>
      </c>
      <c r="N23" s="429">
        <v>0</v>
      </c>
      <c r="O23" s="429">
        <v>0</v>
      </c>
      <c r="P23" s="410">
        <v>0</v>
      </c>
      <c r="Q23" s="410">
        <v>1</v>
      </c>
      <c r="R23" s="410">
        <v>11</v>
      </c>
      <c r="S23" s="411">
        <v>0</v>
      </c>
      <c r="T23" s="24" t="s">
        <v>197</v>
      </c>
    </row>
    <row r="24" spans="1:20" s="14" customFormat="1" ht="28.5" customHeight="1">
      <c r="A24" s="43" t="s">
        <v>198</v>
      </c>
      <c r="B24" s="427">
        <v>5</v>
      </c>
      <c r="C24" s="413">
        <v>5</v>
      </c>
      <c r="D24" s="413">
        <v>11</v>
      </c>
      <c r="E24" s="414">
        <v>0</v>
      </c>
      <c r="F24" s="413">
        <v>0</v>
      </c>
      <c r="G24" s="413">
        <v>4</v>
      </c>
      <c r="H24" s="413">
        <v>0</v>
      </c>
      <c r="I24" s="414">
        <v>0</v>
      </c>
      <c r="J24" s="415">
        <v>0</v>
      </c>
      <c r="K24" s="413">
        <v>5</v>
      </c>
      <c r="L24" s="416">
        <v>5</v>
      </c>
      <c r="M24" s="413">
        <v>11</v>
      </c>
      <c r="N24" s="430">
        <v>0</v>
      </c>
      <c r="O24" s="430">
        <v>0</v>
      </c>
      <c r="P24" s="413">
        <v>4</v>
      </c>
      <c r="Q24" s="413">
        <v>0</v>
      </c>
      <c r="R24" s="413">
        <v>19</v>
      </c>
      <c r="S24" s="415">
        <v>0</v>
      </c>
      <c r="T24" s="30" t="s">
        <v>199</v>
      </c>
    </row>
    <row r="25" spans="1:19" s="14" customFormat="1" ht="15.75" customHeight="1">
      <c r="A25" s="537" t="s">
        <v>34</v>
      </c>
      <c r="B25" s="538"/>
      <c r="C25" s="60"/>
      <c r="D25" s="60"/>
      <c r="E25" s="60"/>
      <c r="F25" s="538" t="s">
        <v>35</v>
      </c>
      <c r="G25" s="538"/>
      <c r="H25" s="538"/>
      <c r="I25" s="538"/>
      <c r="J25" s="538"/>
      <c r="K25" s="59" t="s">
        <v>355</v>
      </c>
      <c r="L25" s="59"/>
      <c r="M25" s="36"/>
      <c r="N25" s="36"/>
      <c r="R25" s="59" t="s">
        <v>154</v>
      </c>
      <c r="S25" s="66"/>
    </row>
  </sheetData>
  <mergeCells count="4">
    <mergeCell ref="A1:R1"/>
    <mergeCell ref="A25:B25"/>
    <mergeCell ref="F25:J25"/>
    <mergeCell ref="R3:T3"/>
  </mergeCells>
  <printOptions horizontalCentered="1" verticalCentered="1"/>
  <pageMargins left="0.25" right="0.28" top="0.3937007874015748" bottom="0.3937007874015748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1"/>
  <sheetViews>
    <sheetView zoomScale="73" zoomScaleNormal="73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8" sqref="C18"/>
    </sheetView>
  </sheetViews>
  <sheetFormatPr defaultColWidth="8.88671875" defaultRowHeight="13.5"/>
  <cols>
    <col min="1" max="1" width="8.21484375" style="14" customWidth="1"/>
    <col min="2" max="2" width="8.6640625" style="14" customWidth="1"/>
    <col min="3" max="3" width="8.21484375" style="14" customWidth="1"/>
    <col min="4" max="4" width="8.5546875" style="14" customWidth="1"/>
    <col min="5" max="5" width="9.3359375" style="14" bestFit="1" customWidth="1"/>
    <col min="6" max="6" width="8.10546875" style="14" customWidth="1"/>
    <col min="7" max="7" width="9.88671875" style="14" bestFit="1" customWidth="1"/>
    <col min="8" max="8" width="8.77734375" style="14" customWidth="1"/>
    <col min="9" max="9" width="8.5546875" style="14" customWidth="1"/>
    <col min="10" max="10" width="10.5546875" style="14" customWidth="1"/>
    <col min="11" max="17" width="8.4453125" style="14" customWidth="1"/>
    <col min="18" max="16384" width="8.88671875" style="14" customWidth="1"/>
  </cols>
  <sheetData>
    <row r="1" spans="1:18" ht="24">
      <c r="A1" s="546" t="s">
        <v>47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</row>
    <row r="2" spans="1:18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1" s="53" customFormat="1" ht="21.75" customHeight="1">
      <c r="A3" s="547" t="s">
        <v>48</v>
      </c>
      <c r="B3" s="547"/>
      <c r="J3" s="548" t="s">
        <v>49</v>
      </c>
      <c r="K3" s="548"/>
    </row>
    <row r="4" spans="1:18" ht="18.75" customHeight="1">
      <c r="A4" s="136"/>
      <c r="B4" s="549" t="s">
        <v>50</v>
      </c>
      <c r="C4" s="550"/>
      <c r="D4" s="550"/>
      <c r="E4" s="550"/>
      <c r="F4" s="551"/>
      <c r="G4" s="4" t="s">
        <v>51</v>
      </c>
      <c r="H4" s="549" t="s">
        <v>52</v>
      </c>
      <c r="I4" s="551"/>
      <c r="J4" s="5" t="s">
        <v>53</v>
      </c>
      <c r="K4" s="7" t="s">
        <v>54</v>
      </c>
      <c r="L4" s="7" t="s">
        <v>55</v>
      </c>
      <c r="M4" s="7" t="s">
        <v>56</v>
      </c>
      <c r="N4" s="6" t="s">
        <v>57</v>
      </c>
      <c r="O4" s="549" t="s">
        <v>58</v>
      </c>
      <c r="P4" s="550"/>
      <c r="Q4" s="551"/>
      <c r="R4" s="68"/>
    </row>
    <row r="5" spans="1:18" s="70" customFormat="1" ht="18.75" customHeight="1">
      <c r="A5" s="137" t="s">
        <v>167</v>
      </c>
      <c r="B5" s="541" t="s">
        <v>59</v>
      </c>
      <c r="C5" s="542"/>
      <c r="D5" s="542"/>
      <c r="E5" s="542"/>
      <c r="F5" s="543"/>
      <c r="G5" s="24" t="s">
        <v>60</v>
      </c>
      <c r="H5" s="541" t="s">
        <v>61</v>
      </c>
      <c r="I5" s="543"/>
      <c r="J5" s="10" t="s">
        <v>62</v>
      </c>
      <c r="K5" s="25" t="s">
        <v>63</v>
      </c>
      <c r="L5" s="131" t="s">
        <v>161</v>
      </c>
      <c r="M5" s="25" t="s">
        <v>64</v>
      </c>
      <c r="N5" s="24" t="s">
        <v>65</v>
      </c>
      <c r="O5" s="544" t="s">
        <v>66</v>
      </c>
      <c r="P5" s="545"/>
      <c r="Q5" s="543"/>
      <c r="R5" s="24" t="s">
        <v>163</v>
      </c>
    </row>
    <row r="6" spans="1:18" ht="18.75" customHeight="1">
      <c r="A6" s="135" t="s">
        <v>169</v>
      </c>
      <c r="B6" s="8" t="s">
        <v>67</v>
      </c>
      <c r="C6" s="7" t="s">
        <v>68</v>
      </c>
      <c r="D6" s="7" t="s">
        <v>159</v>
      </c>
      <c r="E6" s="7" t="s">
        <v>69</v>
      </c>
      <c r="F6" s="7" t="s">
        <v>160</v>
      </c>
      <c r="G6" s="71"/>
      <c r="H6" s="8" t="s">
        <v>67</v>
      </c>
      <c r="I6" s="7" t="s">
        <v>70</v>
      </c>
      <c r="J6" s="48" t="s">
        <v>71</v>
      </c>
      <c r="K6" s="25" t="s">
        <v>72</v>
      </c>
      <c r="L6" s="72"/>
      <c r="M6" s="25"/>
      <c r="N6" s="25" t="s">
        <v>73</v>
      </c>
      <c r="O6" s="7" t="s">
        <v>74</v>
      </c>
      <c r="P6" s="7" t="s">
        <v>75</v>
      </c>
      <c r="Q6" s="11" t="s">
        <v>76</v>
      </c>
      <c r="R6" s="24" t="s">
        <v>164</v>
      </c>
    </row>
    <row r="7" spans="1:18" s="19" customFormat="1" ht="18.75" customHeight="1">
      <c r="A7" s="69"/>
      <c r="B7" s="25"/>
      <c r="C7" s="40" t="s">
        <v>72</v>
      </c>
      <c r="D7" s="25"/>
      <c r="E7" s="40" t="s">
        <v>72</v>
      </c>
      <c r="F7" s="25"/>
      <c r="G7" s="25" t="s">
        <v>77</v>
      </c>
      <c r="H7" s="26"/>
      <c r="I7" s="25"/>
      <c r="J7" s="48" t="s">
        <v>78</v>
      </c>
      <c r="K7" s="25" t="s">
        <v>79</v>
      </c>
      <c r="L7" s="25" t="s">
        <v>72</v>
      </c>
      <c r="M7" s="25" t="s">
        <v>80</v>
      </c>
      <c r="N7" s="25" t="s">
        <v>81</v>
      </c>
      <c r="O7" s="25"/>
      <c r="P7" s="25"/>
      <c r="Q7" s="26" t="s">
        <v>148</v>
      </c>
      <c r="R7" s="51"/>
    </row>
    <row r="8" spans="1:18" s="19" customFormat="1" ht="18.75" customHeight="1">
      <c r="A8" s="73"/>
      <c r="B8" s="28" t="s">
        <v>82</v>
      </c>
      <c r="C8" s="29" t="s">
        <v>83</v>
      </c>
      <c r="D8" s="29" t="s">
        <v>84</v>
      </c>
      <c r="E8" s="29" t="s">
        <v>85</v>
      </c>
      <c r="F8" s="29" t="s">
        <v>86</v>
      </c>
      <c r="G8" s="29" t="s">
        <v>87</v>
      </c>
      <c r="H8" s="28" t="s">
        <v>82</v>
      </c>
      <c r="I8" s="29" t="s">
        <v>88</v>
      </c>
      <c r="J8" s="31" t="s">
        <v>89</v>
      </c>
      <c r="K8" s="29" t="s">
        <v>90</v>
      </c>
      <c r="L8" s="29" t="s">
        <v>91</v>
      </c>
      <c r="M8" s="29" t="s">
        <v>92</v>
      </c>
      <c r="N8" s="29" t="s">
        <v>93</v>
      </c>
      <c r="O8" s="29" t="s">
        <v>82</v>
      </c>
      <c r="P8" s="29" t="s">
        <v>94</v>
      </c>
      <c r="Q8" s="74" t="s">
        <v>149</v>
      </c>
      <c r="R8" s="75"/>
    </row>
    <row r="9" spans="1:18" s="19" customFormat="1" ht="16.5" customHeight="1">
      <c r="A9" s="44" t="s">
        <v>150</v>
      </c>
      <c r="B9" s="76">
        <v>15.741666666666667</v>
      </c>
      <c r="C9" s="76">
        <v>19.083333333333336</v>
      </c>
      <c r="D9" s="76">
        <v>34.3</v>
      </c>
      <c r="E9" s="76">
        <v>12.991666666666667</v>
      </c>
      <c r="F9" s="76">
        <v>-2.1</v>
      </c>
      <c r="G9" s="76">
        <v>1999.2</v>
      </c>
      <c r="H9" s="77">
        <v>72.08333333333333</v>
      </c>
      <c r="I9" s="77">
        <v>25</v>
      </c>
      <c r="J9" s="76">
        <v>1016.45</v>
      </c>
      <c r="K9" s="76">
        <v>10.675</v>
      </c>
      <c r="L9" s="76">
        <v>6.283333333333334</v>
      </c>
      <c r="M9" s="76">
        <v>1757</v>
      </c>
      <c r="N9" s="102">
        <v>3</v>
      </c>
      <c r="O9" s="76">
        <v>3.1333333333333333</v>
      </c>
      <c r="P9" s="79">
        <v>39.5</v>
      </c>
      <c r="Q9" s="107" t="s">
        <v>157</v>
      </c>
      <c r="R9" s="40" t="s">
        <v>150</v>
      </c>
    </row>
    <row r="10" spans="1:18" s="19" customFormat="1" ht="16.5" customHeight="1">
      <c r="A10" s="44" t="s">
        <v>156</v>
      </c>
      <c r="B10" s="76">
        <v>16.433333333333334</v>
      </c>
      <c r="C10" s="76">
        <v>20.025</v>
      </c>
      <c r="D10" s="76">
        <v>34.3</v>
      </c>
      <c r="E10" s="76">
        <v>13.383333333333333</v>
      </c>
      <c r="F10" s="76">
        <v>-3.2</v>
      </c>
      <c r="G10" s="76">
        <v>1333.8</v>
      </c>
      <c r="H10" s="77">
        <v>67</v>
      </c>
      <c r="I10" s="77">
        <v>16</v>
      </c>
      <c r="J10" s="76">
        <v>1016.4083333333334</v>
      </c>
      <c r="K10" s="76">
        <v>10.158333333333333</v>
      </c>
      <c r="L10" s="76">
        <v>5.291666666666667</v>
      </c>
      <c r="M10" s="76">
        <v>2106.3</v>
      </c>
      <c r="N10" s="102">
        <v>3.5</v>
      </c>
      <c r="O10" s="76">
        <v>2.841666666666667</v>
      </c>
      <c r="P10" s="79">
        <v>17.2</v>
      </c>
      <c r="Q10" s="107">
        <v>29.7</v>
      </c>
      <c r="R10" s="40" t="s">
        <v>156</v>
      </c>
    </row>
    <row r="11" spans="1:18" s="19" customFormat="1" ht="16.5" customHeight="1">
      <c r="A11" s="44" t="s">
        <v>155</v>
      </c>
      <c r="B11" s="81">
        <v>16.208333333333332</v>
      </c>
      <c r="C11" s="76">
        <v>19.333333333333332</v>
      </c>
      <c r="D11" s="76">
        <v>34.7</v>
      </c>
      <c r="E11" s="76">
        <v>13.383333333333333</v>
      </c>
      <c r="F11" s="76">
        <v>-1.5</v>
      </c>
      <c r="G11" s="76">
        <v>872.5</v>
      </c>
      <c r="H11" s="77">
        <v>64</v>
      </c>
      <c r="I11" s="77">
        <v>11</v>
      </c>
      <c r="J11" s="76">
        <v>1016.3333333333334</v>
      </c>
      <c r="K11" s="76">
        <v>9.125</v>
      </c>
      <c r="L11" s="76">
        <v>5.541666666666667</v>
      </c>
      <c r="M11" s="76">
        <v>1771</v>
      </c>
      <c r="N11" s="102">
        <v>3.4</v>
      </c>
      <c r="O11" s="76">
        <v>3.5</v>
      </c>
      <c r="P11" s="79">
        <v>16.2</v>
      </c>
      <c r="Q11" s="107" t="s">
        <v>158</v>
      </c>
      <c r="R11" s="40" t="s">
        <v>155</v>
      </c>
    </row>
    <row r="12" spans="1:18" s="19" customFormat="1" ht="16.5" customHeight="1">
      <c r="A12" s="44" t="s">
        <v>170</v>
      </c>
      <c r="B12" s="81">
        <v>16.4</v>
      </c>
      <c r="C12" s="76">
        <v>19.35</v>
      </c>
      <c r="D12" s="76">
        <v>34</v>
      </c>
      <c r="E12" s="76">
        <v>13.45</v>
      </c>
      <c r="F12" s="76">
        <v>-1.8</v>
      </c>
      <c r="G12" s="76">
        <v>1525.4</v>
      </c>
      <c r="H12" s="77">
        <v>64.355</v>
      </c>
      <c r="I12" s="77">
        <v>7</v>
      </c>
      <c r="J12" s="76">
        <v>1016</v>
      </c>
      <c r="K12" s="76">
        <v>9.341666666666667</v>
      </c>
      <c r="L12" s="76">
        <v>5.766666666666666</v>
      </c>
      <c r="M12" s="76">
        <v>1704.7</v>
      </c>
      <c r="N12" s="102">
        <v>3.5</v>
      </c>
      <c r="O12" s="76">
        <v>3.1833333333333336</v>
      </c>
      <c r="P12" s="79">
        <v>15.1</v>
      </c>
      <c r="Q12" s="107">
        <v>27.2</v>
      </c>
      <c r="R12" s="40" t="s">
        <v>170</v>
      </c>
    </row>
    <row r="13" spans="1:18" s="19" customFormat="1" ht="16.5" customHeight="1">
      <c r="A13" s="44" t="s">
        <v>705</v>
      </c>
      <c r="B13" s="81">
        <v>16.4583333333333</v>
      </c>
      <c r="C13" s="76">
        <v>19.4833333333333</v>
      </c>
      <c r="D13" s="76">
        <v>34</v>
      </c>
      <c r="E13" s="76">
        <v>13.758333333333333</v>
      </c>
      <c r="F13" s="76">
        <v>0.8</v>
      </c>
      <c r="G13" s="76">
        <v>2139.8</v>
      </c>
      <c r="H13" s="77">
        <v>61.75</v>
      </c>
      <c r="I13" s="77">
        <v>8</v>
      </c>
      <c r="J13" s="76">
        <v>1015.95</v>
      </c>
      <c r="K13" s="76">
        <v>8.916666666666668</v>
      </c>
      <c r="L13" s="76">
        <v>6</v>
      </c>
      <c r="M13" s="76">
        <v>1671.8</v>
      </c>
      <c r="N13" s="102">
        <v>1.2</v>
      </c>
      <c r="O13" s="76">
        <v>3.308333333333333</v>
      </c>
      <c r="P13" s="79">
        <v>24.8</v>
      </c>
      <c r="Q13" s="107">
        <v>36.1</v>
      </c>
      <c r="R13" s="40" t="s">
        <v>705</v>
      </c>
    </row>
    <row r="14" spans="1:18" s="383" customFormat="1" ht="24.75" customHeight="1">
      <c r="A14" s="367" t="s">
        <v>704</v>
      </c>
      <c r="B14" s="446">
        <f>AVERAGE(B15:B26)</f>
        <v>16.01666666666667</v>
      </c>
      <c r="C14" s="447">
        <f>AVERAGE(C15:C26)</f>
        <v>18.975</v>
      </c>
      <c r="D14" s="447">
        <f>MAX(D16:D27)</f>
        <v>34.8</v>
      </c>
      <c r="E14" s="447">
        <f>AVERAGE(E15:E26)</f>
        <v>13.350000000000003</v>
      </c>
      <c r="F14" s="448">
        <f>MIN(F15:F26)</f>
        <v>-0.5</v>
      </c>
      <c r="G14" s="447">
        <f>SUM(G15:G26)</f>
        <v>1308.8</v>
      </c>
      <c r="H14" s="431">
        <f>(AVERAGE(H15:H26))</f>
        <v>63.833333333333336</v>
      </c>
      <c r="I14" s="431">
        <f>MIN(I15:I26)</f>
        <v>12</v>
      </c>
      <c r="J14" s="447">
        <f>(AVERAGE(J15:J26))</f>
        <v>1016.3333333333334</v>
      </c>
      <c r="K14" s="447">
        <f>(AVERAGE(K15:K26))</f>
        <v>8.858333333333334</v>
      </c>
      <c r="L14" s="447">
        <f>+(AVERAGE(L15:L26))</f>
        <v>6.075</v>
      </c>
      <c r="M14" s="447">
        <f>SUM(M15:M26)</f>
        <v>1687.0000000000002</v>
      </c>
      <c r="N14" s="447">
        <f>MAX(N15:N26)</f>
        <v>0.2</v>
      </c>
      <c r="O14" s="447">
        <f>(AVERAGE(O15:O26))</f>
        <v>3.391666666666667</v>
      </c>
      <c r="P14" s="447">
        <f>MAX(P15:P26)</f>
        <v>12.7</v>
      </c>
      <c r="Q14" s="449">
        <f>MAX(Q15:Q26)</f>
        <v>22.5</v>
      </c>
      <c r="R14" s="393" t="s">
        <v>708</v>
      </c>
    </row>
    <row r="15" spans="1:18" ht="24.75" customHeight="1">
      <c r="A15" s="44" t="s">
        <v>176</v>
      </c>
      <c r="B15" s="432">
        <v>6.4</v>
      </c>
      <c r="C15" s="433">
        <v>8.5</v>
      </c>
      <c r="D15" s="434">
        <v>18.3</v>
      </c>
      <c r="E15" s="433">
        <v>4.5</v>
      </c>
      <c r="F15" s="434">
        <v>0.2</v>
      </c>
      <c r="G15" s="434">
        <v>156.8</v>
      </c>
      <c r="H15" s="435">
        <v>61</v>
      </c>
      <c r="I15" s="435">
        <v>25</v>
      </c>
      <c r="J15" s="434">
        <v>1024.8</v>
      </c>
      <c r="K15" s="433">
        <v>-0.7</v>
      </c>
      <c r="L15" s="434">
        <v>7.3</v>
      </c>
      <c r="M15" s="434">
        <v>53.9</v>
      </c>
      <c r="N15" s="436">
        <v>0</v>
      </c>
      <c r="O15" s="436">
        <v>4</v>
      </c>
      <c r="P15" s="436">
        <v>11.9</v>
      </c>
      <c r="Q15" s="437">
        <v>19.7</v>
      </c>
      <c r="R15" s="24" t="s">
        <v>177</v>
      </c>
    </row>
    <row r="16" spans="1:18" ht="24.75" customHeight="1">
      <c r="A16" s="44" t="s">
        <v>178</v>
      </c>
      <c r="B16" s="438">
        <v>5.1</v>
      </c>
      <c r="C16" s="433">
        <v>7.8</v>
      </c>
      <c r="D16" s="433">
        <v>14.8</v>
      </c>
      <c r="E16" s="433">
        <v>2.6</v>
      </c>
      <c r="F16" s="433">
        <v>-0.5</v>
      </c>
      <c r="G16" s="439">
        <v>31</v>
      </c>
      <c r="H16" s="435">
        <v>52</v>
      </c>
      <c r="I16" s="435">
        <v>24</v>
      </c>
      <c r="J16" s="433">
        <v>1025.5</v>
      </c>
      <c r="K16" s="433">
        <v>-4.1</v>
      </c>
      <c r="L16" s="439">
        <v>5.7</v>
      </c>
      <c r="M16" s="439">
        <v>95.8</v>
      </c>
      <c r="N16" s="436">
        <v>0</v>
      </c>
      <c r="O16" s="439">
        <v>4.3</v>
      </c>
      <c r="P16" s="433">
        <v>10.3</v>
      </c>
      <c r="Q16" s="440">
        <v>16.3</v>
      </c>
      <c r="R16" s="24" t="s">
        <v>179</v>
      </c>
    </row>
    <row r="17" spans="1:18" ht="24.75" customHeight="1">
      <c r="A17" s="44" t="s">
        <v>180</v>
      </c>
      <c r="B17" s="438">
        <v>10</v>
      </c>
      <c r="C17" s="433">
        <v>13.4</v>
      </c>
      <c r="D17" s="433">
        <v>18.3</v>
      </c>
      <c r="E17" s="433">
        <v>7</v>
      </c>
      <c r="F17" s="433">
        <v>3.1</v>
      </c>
      <c r="G17" s="439">
        <v>77.5</v>
      </c>
      <c r="H17" s="435">
        <v>58</v>
      </c>
      <c r="I17" s="435">
        <v>25</v>
      </c>
      <c r="J17" s="433">
        <v>1019.1</v>
      </c>
      <c r="K17" s="433">
        <v>2.1</v>
      </c>
      <c r="L17" s="439">
        <v>4.2</v>
      </c>
      <c r="M17" s="439">
        <v>188.9</v>
      </c>
      <c r="N17" s="436">
        <v>0</v>
      </c>
      <c r="O17" s="439">
        <v>3.8</v>
      </c>
      <c r="P17" s="433">
        <v>9.9</v>
      </c>
      <c r="Q17" s="440">
        <v>16.2</v>
      </c>
      <c r="R17" s="24" t="s">
        <v>181</v>
      </c>
    </row>
    <row r="18" spans="1:18" ht="24.75" customHeight="1">
      <c r="A18" s="44" t="s">
        <v>182</v>
      </c>
      <c r="B18" s="438">
        <v>14.2</v>
      </c>
      <c r="C18" s="433">
        <v>17.5</v>
      </c>
      <c r="D18" s="433">
        <v>21.7</v>
      </c>
      <c r="E18" s="433">
        <v>11.1</v>
      </c>
      <c r="F18" s="433">
        <v>6</v>
      </c>
      <c r="G18" s="439">
        <v>85.7</v>
      </c>
      <c r="H18" s="435">
        <v>61</v>
      </c>
      <c r="I18" s="435">
        <v>12</v>
      </c>
      <c r="J18" s="433">
        <v>1015.8</v>
      </c>
      <c r="K18" s="433">
        <v>6.3</v>
      </c>
      <c r="L18" s="439">
        <v>5.8</v>
      </c>
      <c r="M18" s="439">
        <v>164.7</v>
      </c>
      <c r="N18" s="436">
        <v>0</v>
      </c>
      <c r="O18" s="439">
        <v>3.3</v>
      </c>
      <c r="P18" s="433">
        <v>11.9</v>
      </c>
      <c r="Q18" s="440">
        <v>19.7</v>
      </c>
      <c r="R18" s="45" t="s">
        <v>183</v>
      </c>
    </row>
    <row r="19" spans="1:18" ht="24.75" customHeight="1">
      <c r="A19" s="44" t="s">
        <v>184</v>
      </c>
      <c r="B19" s="438">
        <v>17.2</v>
      </c>
      <c r="C19" s="433">
        <v>21</v>
      </c>
      <c r="D19" s="433">
        <v>26.1</v>
      </c>
      <c r="E19" s="433">
        <v>13.7</v>
      </c>
      <c r="F19" s="433">
        <v>8.8</v>
      </c>
      <c r="G19" s="439">
        <v>135</v>
      </c>
      <c r="H19" s="435">
        <v>63</v>
      </c>
      <c r="I19" s="435">
        <v>16</v>
      </c>
      <c r="J19" s="433">
        <v>1010.7</v>
      </c>
      <c r="K19" s="433">
        <v>9.4</v>
      </c>
      <c r="L19" s="439">
        <v>5.1</v>
      </c>
      <c r="M19" s="439">
        <v>213.7</v>
      </c>
      <c r="N19" s="436">
        <v>0</v>
      </c>
      <c r="O19" s="439">
        <v>2.9</v>
      </c>
      <c r="P19" s="433">
        <v>8.8</v>
      </c>
      <c r="Q19" s="440">
        <v>16.1</v>
      </c>
      <c r="R19" s="45" t="s">
        <v>185</v>
      </c>
    </row>
    <row r="20" spans="1:18" ht="24.75" customHeight="1">
      <c r="A20" s="44" t="s">
        <v>186</v>
      </c>
      <c r="B20" s="438">
        <v>20.8</v>
      </c>
      <c r="C20" s="433">
        <v>23.6</v>
      </c>
      <c r="D20" s="433">
        <v>29</v>
      </c>
      <c r="E20" s="433">
        <v>18.4</v>
      </c>
      <c r="F20" s="433">
        <v>14.4</v>
      </c>
      <c r="G20" s="439">
        <v>260.5</v>
      </c>
      <c r="H20" s="435">
        <v>77</v>
      </c>
      <c r="I20" s="435">
        <v>26</v>
      </c>
      <c r="J20" s="433">
        <v>1008.4</v>
      </c>
      <c r="K20" s="433">
        <v>16.3</v>
      </c>
      <c r="L20" s="439">
        <v>8.3</v>
      </c>
      <c r="M20" s="439">
        <v>86.1</v>
      </c>
      <c r="N20" s="436">
        <v>0</v>
      </c>
      <c r="O20" s="439">
        <v>3.4</v>
      </c>
      <c r="P20" s="433">
        <v>11.4</v>
      </c>
      <c r="Q20" s="440">
        <v>19.9</v>
      </c>
      <c r="R20" s="45" t="s">
        <v>187</v>
      </c>
    </row>
    <row r="21" spans="1:18" ht="24.75" customHeight="1">
      <c r="A21" s="44" t="s">
        <v>188</v>
      </c>
      <c r="B21" s="438">
        <v>27.2</v>
      </c>
      <c r="C21" s="433">
        <v>30.2</v>
      </c>
      <c r="D21" s="433">
        <v>34.8</v>
      </c>
      <c r="E21" s="433">
        <v>24.6</v>
      </c>
      <c r="F21" s="433">
        <v>19.7</v>
      </c>
      <c r="G21" s="439">
        <v>61.5</v>
      </c>
      <c r="H21" s="435">
        <v>72</v>
      </c>
      <c r="I21" s="435">
        <v>33</v>
      </c>
      <c r="J21" s="433">
        <v>1007.7</v>
      </c>
      <c r="K21" s="433">
        <v>21.3</v>
      </c>
      <c r="L21" s="439">
        <v>5.5</v>
      </c>
      <c r="M21" s="439">
        <v>229.6</v>
      </c>
      <c r="N21" s="436">
        <v>0</v>
      </c>
      <c r="O21" s="439">
        <v>2.3</v>
      </c>
      <c r="P21" s="433">
        <v>9.2</v>
      </c>
      <c r="Q21" s="440">
        <v>14.9</v>
      </c>
      <c r="R21" s="45" t="s">
        <v>189</v>
      </c>
    </row>
    <row r="22" spans="1:18" ht="24.75" customHeight="1">
      <c r="A22" s="44" t="s">
        <v>190</v>
      </c>
      <c r="B22" s="438">
        <v>26.7</v>
      </c>
      <c r="C22" s="433">
        <v>29.7</v>
      </c>
      <c r="D22" s="433">
        <v>34</v>
      </c>
      <c r="E22" s="433">
        <v>24.4</v>
      </c>
      <c r="F22" s="433">
        <v>21.1</v>
      </c>
      <c r="G22" s="439">
        <v>243.7</v>
      </c>
      <c r="H22" s="435">
        <v>71</v>
      </c>
      <c r="I22" s="435">
        <v>38</v>
      </c>
      <c r="J22" s="433">
        <v>1007.5</v>
      </c>
      <c r="K22" s="433">
        <v>20.7</v>
      </c>
      <c r="L22" s="439">
        <v>6.2</v>
      </c>
      <c r="M22" s="439">
        <v>169.7</v>
      </c>
      <c r="N22" s="436">
        <v>0</v>
      </c>
      <c r="O22" s="439">
        <v>3.1</v>
      </c>
      <c r="P22" s="433">
        <v>9</v>
      </c>
      <c r="Q22" s="440">
        <v>15.9</v>
      </c>
      <c r="R22" s="45" t="s">
        <v>191</v>
      </c>
    </row>
    <row r="23" spans="1:18" ht="24.75" customHeight="1">
      <c r="A23" s="44" t="s">
        <v>192</v>
      </c>
      <c r="B23" s="438">
        <v>23.9</v>
      </c>
      <c r="C23" s="433">
        <v>26.5</v>
      </c>
      <c r="D23" s="433">
        <v>29.4</v>
      </c>
      <c r="E23" s="433">
        <v>21.8</v>
      </c>
      <c r="F23" s="433">
        <v>13.9</v>
      </c>
      <c r="G23" s="439">
        <v>126.3</v>
      </c>
      <c r="H23" s="435">
        <v>73</v>
      </c>
      <c r="I23" s="435">
        <v>34</v>
      </c>
      <c r="J23" s="433">
        <v>1012.3</v>
      </c>
      <c r="K23" s="433">
        <v>18.6</v>
      </c>
      <c r="L23" s="439">
        <v>7.1</v>
      </c>
      <c r="M23" s="439">
        <v>125.9</v>
      </c>
      <c r="N23" s="436">
        <v>0</v>
      </c>
      <c r="O23" s="439">
        <v>2.9</v>
      </c>
      <c r="P23" s="433">
        <v>8.8</v>
      </c>
      <c r="Q23" s="440">
        <v>12.8</v>
      </c>
      <c r="R23" s="45" t="s">
        <v>193</v>
      </c>
    </row>
    <row r="24" spans="1:18" ht="24.75" customHeight="1">
      <c r="A24" s="44" t="s">
        <v>194</v>
      </c>
      <c r="B24" s="438">
        <v>19.3</v>
      </c>
      <c r="C24" s="433">
        <v>22.4</v>
      </c>
      <c r="D24" s="433">
        <v>26.6</v>
      </c>
      <c r="E24" s="433">
        <v>16.5</v>
      </c>
      <c r="F24" s="433">
        <v>13.2</v>
      </c>
      <c r="G24" s="439">
        <v>29.3</v>
      </c>
      <c r="H24" s="435">
        <v>63</v>
      </c>
      <c r="I24" s="435">
        <v>30</v>
      </c>
      <c r="J24" s="433">
        <v>1018.6</v>
      </c>
      <c r="K24" s="433">
        <v>11.7</v>
      </c>
      <c r="L24" s="439">
        <v>5.3</v>
      </c>
      <c r="M24" s="439">
        <v>170.7</v>
      </c>
      <c r="N24" s="436">
        <v>0</v>
      </c>
      <c r="O24" s="439">
        <v>2.8</v>
      </c>
      <c r="P24" s="433">
        <v>8.7</v>
      </c>
      <c r="Q24" s="440">
        <v>13.1</v>
      </c>
      <c r="R24" s="45" t="s">
        <v>195</v>
      </c>
    </row>
    <row r="25" spans="1:18" ht="24.75" customHeight="1">
      <c r="A25" s="44" t="s">
        <v>196</v>
      </c>
      <c r="B25" s="438">
        <v>13</v>
      </c>
      <c r="C25" s="433">
        <v>15.4</v>
      </c>
      <c r="D25" s="433">
        <v>20.8</v>
      </c>
      <c r="E25" s="433">
        <v>10.3</v>
      </c>
      <c r="F25" s="433">
        <v>4.2</v>
      </c>
      <c r="G25" s="439">
        <v>73.3</v>
      </c>
      <c r="H25" s="435">
        <v>59</v>
      </c>
      <c r="I25" s="435">
        <v>28</v>
      </c>
      <c r="J25" s="433">
        <v>1022</v>
      </c>
      <c r="K25" s="433">
        <v>4.8</v>
      </c>
      <c r="L25" s="439">
        <v>6.5</v>
      </c>
      <c r="M25" s="439">
        <v>90.5</v>
      </c>
      <c r="N25" s="436">
        <v>0</v>
      </c>
      <c r="O25" s="439">
        <v>3.7</v>
      </c>
      <c r="P25" s="433">
        <v>12.5</v>
      </c>
      <c r="Q25" s="440">
        <v>19.4</v>
      </c>
      <c r="R25" s="45" t="s">
        <v>197</v>
      </c>
    </row>
    <row r="26" spans="1:18" ht="24.75" customHeight="1">
      <c r="A26" s="82" t="s">
        <v>198</v>
      </c>
      <c r="B26" s="441">
        <v>8.4</v>
      </c>
      <c r="C26" s="442">
        <v>11.7</v>
      </c>
      <c r="D26" s="442">
        <v>19</v>
      </c>
      <c r="E26" s="442">
        <v>5.3</v>
      </c>
      <c r="F26" s="442">
        <v>0.9</v>
      </c>
      <c r="G26" s="443">
        <v>28.2</v>
      </c>
      <c r="H26" s="444">
        <v>56</v>
      </c>
      <c r="I26" s="444">
        <v>16</v>
      </c>
      <c r="J26" s="442">
        <v>1023.6</v>
      </c>
      <c r="K26" s="442">
        <v>-0.1</v>
      </c>
      <c r="L26" s="443">
        <v>5.9</v>
      </c>
      <c r="M26" s="443">
        <v>97.5</v>
      </c>
      <c r="N26" s="443">
        <v>0.2</v>
      </c>
      <c r="O26" s="443">
        <v>4.2</v>
      </c>
      <c r="P26" s="442">
        <v>12.7</v>
      </c>
      <c r="Q26" s="445">
        <v>22.5</v>
      </c>
      <c r="R26" s="52" t="s">
        <v>199</v>
      </c>
    </row>
    <row r="27" spans="1:17" s="16" customFormat="1" ht="15.75" customHeight="1">
      <c r="A27" s="3" t="s">
        <v>95</v>
      </c>
      <c r="B27" s="59"/>
      <c r="N27" s="36" t="s">
        <v>697</v>
      </c>
      <c r="P27" s="36"/>
      <c r="Q27" s="36"/>
    </row>
    <row r="28" spans="1:16" s="16" customFormat="1" ht="15.75" customHeight="1">
      <c r="A28" s="37"/>
      <c r="K28" s="37"/>
      <c r="P28" s="35"/>
    </row>
    <row r="29" s="16" customFormat="1" ht="15.75" customHeight="1">
      <c r="P29" s="35"/>
    </row>
    <row r="30" ht="12.75">
      <c r="P30" s="83"/>
    </row>
    <row r="31" ht="12.75">
      <c r="P31" s="83"/>
    </row>
    <row r="32" ht="12.75">
      <c r="P32" s="83"/>
    </row>
    <row r="33" ht="12.75">
      <c r="P33" s="83"/>
    </row>
    <row r="34" ht="12.75">
      <c r="P34" s="83"/>
    </row>
    <row r="35" ht="12.75">
      <c r="P35" s="83"/>
    </row>
    <row r="36" ht="12.75">
      <c r="P36" s="83"/>
    </row>
    <row r="37" ht="12.75">
      <c r="P37" s="83"/>
    </row>
    <row r="38" ht="12.75">
      <c r="P38" s="83"/>
    </row>
    <row r="39" ht="12.75">
      <c r="P39" s="83"/>
    </row>
    <row r="40" ht="12.75">
      <c r="P40" s="83"/>
    </row>
    <row r="41" ht="12.75">
      <c r="P41" s="83"/>
    </row>
    <row r="42" ht="12.75">
      <c r="P42" s="83"/>
    </row>
    <row r="43" ht="12.75">
      <c r="P43" s="83"/>
    </row>
    <row r="44" ht="12.75">
      <c r="P44" s="83"/>
    </row>
    <row r="45" ht="12.75">
      <c r="P45" s="83"/>
    </row>
    <row r="46" ht="12.75">
      <c r="P46" s="83"/>
    </row>
    <row r="47" ht="12.75">
      <c r="P47" s="83"/>
    </row>
    <row r="48" ht="12.75">
      <c r="P48" s="83"/>
    </row>
    <row r="49" ht="12.75">
      <c r="P49" s="83"/>
    </row>
    <row r="50" ht="12.75">
      <c r="P50" s="83"/>
    </row>
    <row r="51" ht="12.75">
      <c r="P51" s="83"/>
    </row>
    <row r="52" ht="12.75">
      <c r="P52" s="83"/>
    </row>
    <row r="53" ht="12.75">
      <c r="P53" s="83"/>
    </row>
    <row r="54" ht="12.75">
      <c r="P54" s="83"/>
    </row>
    <row r="55" ht="12.75">
      <c r="P55" s="83"/>
    </row>
    <row r="56" ht="12.75">
      <c r="P56" s="83"/>
    </row>
    <row r="57" ht="12.75">
      <c r="P57" s="83"/>
    </row>
    <row r="58" ht="12.75">
      <c r="P58" s="83"/>
    </row>
    <row r="59" ht="12.75">
      <c r="P59" s="83"/>
    </row>
    <row r="60" ht="12.75">
      <c r="P60" s="83"/>
    </row>
    <row r="61" ht="12.75">
      <c r="P61" s="83"/>
    </row>
    <row r="62" ht="12.75">
      <c r="P62" s="83"/>
    </row>
    <row r="63" ht="12.75">
      <c r="P63" s="83"/>
    </row>
    <row r="64" ht="12.75">
      <c r="P64" s="83"/>
    </row>
    <row r="65" ht="12.75">
      <c r="P65" s="83"/>
    </row>
    <row r="66" ht="12.75">
      <c r="P66" s="83"/>
    </row>
    <row r="67" ht="12.75">
      <c r="P67" s="83"/>
    </row>
    <row r="68" ht="12.75">
      <c r="P68" s="83"/>
    </row>
    <row r="69" ht="12.75">
      <c r="P69" s="83"/>
    </row>
    <row r="70" ht="12.75">
      <c r="P70" s="83"/>
    </row>
    <row r="71" ht="12.75">
      <c r="P71" s="83"/>
    </row>
    <row r="72" ht="12.75">
      <c r="P72" s="83"/>
    </row>
    <row r="73" ht="12.75">
      <c r="P73" s="83"/>
    </row>
    <row r="74" ht="12.75">
      <c r="P74" s="83"/>
    </row>
    <row r="75" ht="12.75">
      <c r="P75" s="83"/>
    </row>
    <row r="76" ht="12.75">
      <c r="P76" s="83"/>
    </row>
    <row r="77" ht="12.75">
      <c r="P77" s="83"/>
    </row>
    <row r="78" ht="12.75">
      <c r="P78" s="83"/>
    </row>
    <row r="79" ht="12.75">
      <c r="P79" s="83"/>
    </row>
    <row r="80" ht="12.75">
      <c r="P80" s="83"/>
    </row>
    <row r="81" ht="12.75">
      <c r="P81" s="83"/>
    </row>
    <row r="82" ht="12.75">
      <c r="P82" s="83"/>
    </row>
    <row r="83" ht="12.75">
      <c r="P83" s="83"/>
    </row>
    <row r="84" ht="12.75">
      <c r="P84" s="83"/>
    </row>
    <row r="85" ht="12.75">
      <c r="P85" s="83"/>
    </row>
    <row r="86" ht="12.75">
      <c r="P86" s="83"/>
    </row>
    <row r="87" ht="12.75">
      <c r="P87" s="83"/>
    </row>
    <row r="88" ht="12.75">
      <c r="P88" s="83"/>
    </row>
    <row r="89" ht="12.75">
      <c r="P89" s="83"/>
    </row>
    <row r="90" ht="12.75">
      <c r="P90" s="83"/>
    </row>
    <row r="91" ht="12.75">
      <c r="P91" s="83"/>
    </row>
    <row r="92" ht="12.75">
      <c r="P92" s="83"/>
    </row>
    <row r="93" ht="12.75">
      <c r="P93" s="83"/>
    </row>
    <row r="94" ht="12.75">
      <c r="P94" s="83"/>
    </row>
    <row r="95" ht="12.75">
      <c r="P95" s="83"/>
    </row>
    <row r="96" ht="12.75">
      <c r="P96" s="83"/>
    </row>
    <row r="97" ht="12.75">
      <c r="P97" s="83"/>
    </row>
    <row r="98" ht="12.75">
      <c r="P98" s="83"/>
    </row>
    <row r="99" ht="12.75">
      <c r="P99" s="83"/>
    </row>
    <row r="100" ht="12.75">
      <c r="P100" s="83"/>
    </row>
    <row r="101" ht="12.75">
      <c r="P101" s="83"/>
    </row>
  </sheetData>
  <mergeCells count="9">
    <mergeCell ref="B5:F5"/>
    <mergeCell ref="H5:I5"/>
    <mergeCell ref="O5:Q5"/>
    <mergeCell ref="A1:R1"/>
    <mergeCell ref="A3:B3"/>
    <mergeCell ref="J3:K3"/>
    <mergeCell ref="B4:F4"/>
    <mergeCell ref="H4:I4"/>
    <mergeCell ref="O4:Q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8"/>
  <sheetViews>
    <sheetView zoomScale="73" zoomScaleNormal="73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6" sqref="C16"/>
    </sheetView>
  </sheetViews>
  <sheetFormatPr defaultColWidth="8.88671875" defaultRowHeight="13.5"/>
  <cols>
    <col min="1" max="1" width="8.21484375" style="12" customWidth="1"/>
    <col min="2" max="9" width="7.6640625" style="12" customWidth="1"/>
    <col min="10" max="10" width="10.5546875" style="12" customWidth="1"/>
    <col min="11" max="11" width="9.4453125" style="12" customWidth="1"/>
    <col min="12" max="12" width="8.77734375" style="12" customWidth="1"/>
    <col min="13" max="13" width="9.5546875" style="12" customWidth="1"/>
    <col min="14" max="14" width="9.21484375" style="12" bestFit="1" customWidth="1"/>
    <col min="15" max="15" width="8.5546875" style="12" customWidth="1"/>
    <col min="16" max="16" width="8.21484375" style="12" customWidth="1"/>
    <col min="17" max="17" width="9.21484375" style="12" bestFit="1" customWidth="1"/>
    <col min="18" max="16384" width="8.88671875" style="12" customWidth="1"/>
  </cols>
  <sheetData>
    <row r="1" spans="1:18" ht="24">
      <c r="A1" s="546" t="s">
        <v>719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</row>
    <row r="2" spans="1:18" s="14" customFormat="1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1" s="53" customFormat="1" ht="21.75" customHeight="1">
      <c r="A3" s="547" t="s">
        <v>359</v>
      </c>
      <c r="B3" s="547"/>
      <c r="J3" s="548" t="s">
        <v>117</v>
      </c>
      <c r="K3" s="548"/>
    </row>
    <row r="4" spans="1:18" s="14" customFormat="1" ht="16.5" customHeight="1">
      <c r="A4" s="67"/>
      <c r="B4" s="549" t="s">
        <v>50</v>
      </c>
      <c r="C4" s="550"/>
      <c r="D4" s="550"/>
      <c r="E4" s="550"/>
      <c r="F4" s="551"/>
      <c r="G4" s="4" t="s">
        <v>51</v>
      </c>
      <c r="H4" s="549" t="s">
        <v>52</v>
      </c>
      <c r="I4" s="551"/>
      <c r="J4" s="5" t="s">
        <v>53</v>
      </c>
      <c r="K4" s="7" t="s">
        <v>96</v>
      </c>
      <c r="L4" s="7" t="s">
        <v>55</v>
      </c>
      <c r="M4" s="7" t="s">
        <v>56</v>
      </c>
      <c r="N4" s="6" t="s">
        <v>57</v>
      </c>
      <c r="O4" s="549" t="s">
        <v>58</v>
      </c>
      <c r="P4" s="550"/>
      <c r="Q4" s="551"/>
      <c r="R4" s="68"/>
    </row>
    <row r="5" spans="1:18" s="70" customFormat="1" ht="16.5" customHeight="1">
      <c r="A5" s="135" t="s">
        <v>167</v>
      </c>
      <c r="B5" s="541" t="s">
        <v>97</v>
      </c>
      <c r="C5" s="542"/>
      <c r="D5" s="542"/>
      <c r="E5" s="542"/>
      <c r="F5" s="543"/>
      <c r="G5" s="24" t="s">
        <v>98</v>
      </c>
      <c r="H5" s="541" t="s">
        <v>99</v>
      </c>
      <c r="I5" s="543"/>
      <c r="J5" s="10" t="s">
        <v>100</v>
      </c>
      <c r="K5" s="25" t="s">
        <v>101</v>
      </c>
      <c r="L5" s="131" t="s">
        <v>161</v>
      </c>
      <c r="M5" s="25" t="s">
        <v>102</v>
      </c>
      <c r="N5" s="24" t="s">
        <v>103</v>
      </c>
      <c r="O5" s="544" t="s">
        <v>104</v>
      </c>
      <c r="P5" s="545"/>
      <c r="Q5" s="543"/>
      <c r="R5" s="24" t="s">
        <v>165</v>
      </c>
    </row>
    <row r="6" spans="1:18" s="14" customFormat="1" ht="16.5" customHeight="1">
      <c r="A6" s="135" t="s">
        <v>169</v>
      </c>
      <c r="B6" s="8" t="s">
        <v>53</v>
      </c>
      <c r="C6" s="7" t="s">
        <v>105</v>
      </c>
      <c r="D6" s="7" t="s">
        <v>159</v>
      </c>
      <c r="E6" s="7" t="s">
        <v>106</v>
      </c>
      <c r="F6" s="7" t="s">
        <v>160</v>
      </c>
      <c r="G6" s="71"/>
      <c r="H6" s="8" t="s">
        <v>53</v>
      </c>
      <c r="I6" s="7" t="s">
        <v>107</v>
      </c>
      <c r="J6" s="48" t="s">
        <v>108</v>
      </c>
      <c r="K6" s="25" t="s">
        <v>82</v>
      </c>
      <c r="L6" s="72"/>
      <c r="M6" s="25"/>
      <c r="N6" s="25" t="s">
        <v>109</v>
      </c>
      <c r="O6" s="7" t="s">
        <v>110</v>
      </c>
      <c r="P6" s="7" t="s">
        <v>111</v>
      </c>
      <c r="Q6" s="11" t="s">
        <v>112</v>
      </c>
      <c r="R6" s="24" t="s">
        <v>166</v>
      </c>
    </row>
    <row r="7" spans="1:18" s="19" customFormat="1" ht="16.5" customHeight="1">
      <c r="A7" s="69"/>
      <c r="B7" s="25"/>
      <c r="C7" s="40" t="s">
        <v>5</v>
      </c>
      <c r="D7" s="25"/>
      <c r="E7" s="40" t="s">
        <v>5</v>
      </c>
      <c r="F7" s="25"/>
      <c r="G7" s="25" t="s">
        <v>113</v>
      </c>
      <c r="H7" s="26"/>
      <c r="I7" s="25"/>
      <c r="J7" s="48" t="s">
        <v>114</v>
      </c>
      <c r="K7" s="25" t="s">
        <v>115</v>
      </c>
      <c r="L7" s="25" t="s">
        <v>82</v>
      </c>
      <c r="M7" s="25" t="s">
        <v>116</v>
      </c>
      <c r="N7" s="25" t="s">
        <v>81</v>
      </c>
      <c r="O7" s="25"/>
      <c r="P7" s="25"/>
      <c r="Q7" s="26" t="s">
        <v>148</v>
      </c>
      <c r="R7" s="51"/>
    </row>
    <row r="8" spans="1:18" s="19" customFormat="1" ht="16.5" customHeight="1">
      <c r="A8" s="73"/>
      <c r="B8" s="28" t="s">
        <v>5</v>
      </c>
      <c r="C8" s="29" t="s">
        <v>6</v>
      </c>
      <c r="D8" s="29" t="s">
        <v>8</v>
      </c>
      <c r="E8" s="29" t="s">
        <v>7</v>
      </c>
      <c r="F8" s="29" t="s">
        <v>9</v>
      </c>
      <c r="G8" s="29" t="s">
        <v>87</v>
      </c>
      <c r="H8" s="28" t="s">
        <v>82</v>
      </c>
      <c r="I8" s="29" t="s">
        <v>88</v>
      </c>
      <c r="J8" s="31" t="s">
        <v>89</v>
      </c>
      <c r="K8" s="29" t="s">
        <v>90</v>
      </c>
      <c r="L8" s="29" t="s">
        <v>91</v>
      </c>
      <c r="M8" s="29" t="s">
        <v>92</v>
      </c>
      <c r="N8" s="29" t="s">
        <v>93</v>
      </c>
      <c r="O8" s="29" t="s">
        <v>82</v>
      </c>
      <c r="P8" s="29" t="s">
        <v>94</v>
      </c>
      <c r="Q8" s="74" t="s">
        <v>149</v>
      </c>
      <c r="R8" s="75"/>
    </row>
    <row r="9" spans="1:18" s="14" customFormat="1" ht="13.5" customHeight="1">
      <c r="A9" s="44" t="s">
        <v>150</v>
      </c>
      <c r="B9" s="76">
        <v>15.3</v>
      </c>
      <c r="C9" s="76">
        <v>18.216666666666665</v>
      </c>
      <c r="D9" s="76">
        <v>31.6</v>
      </c>
      <c r="E9" s="76">
        <v>12.758333333333335</v>
      </c>
      <c r="F9" s="76">
        <v>-2.6</v>
      </c>
      <c r="G9" s="76">
        <v>1503</v>
      </c>
      <c r="H9" s="77">
        <v>76</v>
      </c>
      <c r="I9" s="77">
        <v>19</v>
      </c>
      <c r="J9" s="76">
        <v>1015.625</v>
      </c>
      <c r="K9" s="76">
        <v>11.075</v>
      </c>
      <c r="L9" s="76">
        <v>6.475</v>
      </c>
      <c r="M9" s="76">
        <v>1756.3</v>
      </c>
      <c r="N9" s="81">
        <v>3.2</v>
      </c>
      <c r="O9" s="76">
        <v>7.508333333333333</v>
      </c>
      <c r="P9" s="79">
        <v>51.1</v>
      </c>
      <c r="Q9" s="107" t="s">
        <v>157</v>
      </c>
      <c r="R9" s="40" t="s">
        <v>150</v>
      </c>
    </row>
    <row r="10" spans="1:18" s="14" customFormat="1" ht="13.5" customHeight="1">
      <c r="A10" s="44" t="s">
        <v>156</v>
      </c>
      <c r="B10" s="76">
        <v>16.141666666666666</v>
      </c>
      <c r="C10" s="76">
        <v>19.266666666666666</v>
      </c>
      <c r="D10" s="76">
        <v>33.5</v>
      </c>
      <c r="E10" s="76">
        <v>13.375</v>
      </c>
      <c r="F10" s="76">
        <v>-4.5</v>
      </c>
      <c r="G10" s="76">
        <v>1269.9</v>
      </c>
      <c r="H10" s="77">
        <v>72</v>
      </c>
      <c r="I10" s="77">
        <v>14</v>
      </c>
      <c r="J10" s="76">
        <v>1015.8</v>
      </c>
      <c r="K10" s="76">
        <v>11</v>
      </c>
      <c r="L10" s="76">
        <v>5.666666666666668</v>
      </c>
      <c r="M10" s="76">
        <v>2139.4</v>
      </c>
      <c r="N10" s="81">
        <v>6</v>
      </c>
      <c r="O10" s="76">
        <v>7.216666666666668</v>
      </c>
      <c r="P10" s="79">
        <v>29.4</v>
      </c>
      <c r="Q10" s="107">
        <v>37.3</v>
      </c>
      <c r="R10" s="40" t="s">
        <v>156</v>
      </c>
    </row>
    <row r="11" spans="1:18" s="14" customFormat="1" ht="13.5" customHeight="1">
      <c r="A11" s="44" t="s">
        <v>155</v>
      </c>
      <c r="B11" s="76">
        <v>15.391666666666666</v>
      </c>
      <c r="C11" s="76">
        <v>18.433333333333334</v>
      </c>
      <c r="D11" s="76">
        <v>32.6</v>
      </c>
      <c r="E11" s="76">
        <v>12.85</v>
      </c>
      <c r="F11" s="76">
        <v>-2</v>
      </c>
      <c r="G11" s="76">
        <v>827.5</v>
      </c>
      <c r="H11" s="77">
        <v>72</v>
      </c>
      <c r="I11" s="77">
        <v>19</v>
      </c>
      <c r="J11" s="76">
        <v>1015.7833333333333</v>
      </c>
      <c r="K11" s="76">
        <v>10.366666666666665</v>
      </c>
      <c r="L11" s="76">
        <v>6.116666666666667</v>
      </c>
      <c r="M11" s="76">
        <v>1909.7</v>
      </c>
      <c r="N11" s="81">
        <v>1.1</v>
      </c>
      <c r="O11" s="76">
        <v>7.983333333333333</v>
      </c>
      <c r="P11" s="79">
        <v>33.9</v>
      </c>
      <c r="Q11" s="107" t="s">
        <v>162</v>
      </c>
      <c r="R11" s="40" t="s">
        <v>155</v>
      </c>
    </row>
    <row r="12" spans="1:18" s="14" customFormat="1" ht="13.5" customHeight="1">
      <c r="A12" s="44" t="s">
        <v>170</v>
      </c>
      <c r="B12" s="76">
        <v>15.525</v>
      </c>
      <c r="C12" s="76">
        <v>18.716666666666665</v>
      </c>
      <c r="D12" s="76">
        <v>33</v>
      </c>
      <c r="E12" s="76">
        <v>37.7</v>
      </c>
      <c r="F12" s="76">
        <v>-1.9</v>
      </c>
      <c r="G12" s="76">
        <v>1350.1</v>
      </c>
      <c r="H12" s="77">
        <v>73.08333333333333</v>
      </c>
      <c r="I12" s="77">
        <v>19</v>
      </c>
      <c r="J12" s="76">
        <v>1015.4166666666666</v>
      </c>
      <c r="K12" s="76">
        <v>10.708333333333334</v>
      </c>
      <c r="L12" s="76">
        <v>6.058333333333334</v>
      </c>
      <c r="M12" s="76">
        <v>1862.3</v>
      </c>
      <c r="N12" s="81">
        <v>1.1</v>
      </c>
      <c r="O12" s="76">
        <v>6.966666666666666</v>
      </c>
      <c r="P12" s="79">
        <v>16</v>
      </c>
      <c r="Q12" s="107">
        <v>20.7</v>
      </c>
      <c r="R12" s="40" t="s">
        <v>170</v>
      </c>
    </row>
    <row r="13" spans="1:18" s="14" customFormat="1" ht="15.75" customHeight="1">
      <c r="A13" s="44" t="s">
        <v>705</v>
      </c>
      <c r="B13" s="76">
        <v>16.2166666666667</v>
      </c>
      <c r="C13" s="76">
        <v>19.116666666666667</v>
      </c>
      <c r="D13" s="76">
        <v>32.7</v>
      </c>
      <c r="E13" s="76">
        <v>13.75</v>
      </c>
      <c r="F13" s="76">
        <v>0.4</v>
      </c>
      <c r="G13" s="76">
        <v>1296</v>
      </c>
      <c r="H13" s="77">
        <v>71.91666666666667</v>
      </c>
      <c r="I13" s="77">
        <v>19</v>
      </c>
      <c r="J13" s="76">
        <v>1015.1916666666666</v>
      </c>
      <c r="K13" s="76">
        <v>11.125</v>
      </c>
      <c r="L13" s="76">
        <v>5.958333333333333</v>
      </c>
      <c r="M13" s="76">
        <v>1934.4</v>
      </c>
      <c r="N13" s="81">
        <v>0</v>
      </c>
      <c r="O13" s="76">
        <v>6.666666666666667</v>
      </c>
      <c r="P13" s="79">
        <v>43</v>
      </c>
      <c r="Q13" s="394">
        <v>52</v>
      </c>
      <c r="R13" s="40" t="s">
        <v>705</v>
      </c>
    </row>
    <row r="14" spans="1:18" s="34" customFormat="1" ht="24.75" customHeight="1">
      <c r="A14" s="367" t="s">
        <v>704</v>
      </c>
      <c r="B14" s="446">
        <f>AVERAGE(B15:B26)</f>
        <v>15.833333333333334</v>
      </c>
      <c r="C14" s="447">
        <f>AVERAGE(C15:C26)</f>
        <v>18.758333333333333</v>
      </c>
      <c r="D14" s="447">
        <f>MAX(D16:D27)</f>
        <v>32.5</v>
      </c>
      <c r="E14" s="447">
        <f>AVERAGE(E15:E26)</f>
        <v>13.283333333333333</v>
      </c>
      <c r="F14" s="462">
        <f>MIN(F15:F26)</f>
        <v>-1.2</v>
      </c>
      <c r="G14" s="463">
        <f>SUM(G15:G26)</f>
        <v>1308.8</v>
      </c>
      <c r="H14" s="464">
        <f>AVERAGE(H15:H26)</f>
        <v>69.33333333333333</v>
      </c>
      <c r="I14" s="464">
        <f>MIN(I15:I26)</f>
        <v>12</v>
      </c>
      <c r="J14" s="463">
        <f>AVERAGE(J15:J26)</f>
        <v>1015.5833333333334</v>
      </c>
      <c r="K14" s="463">
        <f>AVERAGE(K15:K26)</f>
        <v>10.033333333333333</v>
      </c>
      <c r="L14" s="465">
        <f>AVERAGE(L15:L26)</f>
        <v>6.091666666666668</v>
      </c>
      <c r="M14" s="463">
        <f>SUM(M15:M26)</f>
        <v>1859.9</v>
      </c>
      <c r="N14" s="466">
        <v>0</v>
      </c>
      <c r="O14" s="463">
        <f>AVERAGE(O15:O26)</f>
        <v>6.774999999999999</v>
      </c>
      <c r="P14" s="463">
        <f>MAX(P15:P26)</f>
        <v>27.6</v>
      </c>
      <c r="Q14" s="463">
        <f>MAX(Q15:Q26)</f>
        <v>32.6</v>
      </c>
      <c r="R14" s="382" t="s">
        <v>704</v>
      </c>
    </row>
    <row r="15" spans="1:18" s="14" customFormat="1" ht="24.75" customHeight="1">
      <c r="A15" s="44" t="s">
        <v>176</v>
      </c>
      <c r="B15" s="450">
        <v>6.6</v>
      </c>
      <c r="C15" s="451">
        <v>8.6</v>
      </c>
      <c r="D15" s="485">
        <v>18</v>
      </c>
      <c r="E15" s="451">
        <v>4.6</v>
      </c>
      <c r="F15" s="451">
        <v>-0.1</v>
      </c>
      <c r="G15" s="452">
        <v>156.8</v>
      </c>
      <c r="H15" s="453">
        <v>65</v>
      </c>
      <c r="I15" s="453">
        <v>28</v>
      </c>
      <c r="J15" s="451">
        <v>1023.5</v>
      </c>
      <c r="K15" s="451">
        <v>0.4</v>
      </c>
      <c r="L15" s="452">
        <v>7.2</v>
      </c>
      <c r="M15" s="452">
        <v>65.6</v>
      </c>
      <c r="N15" s="436">
        <v>0</v>
      </c>
      <c r="O15" s="452">
        <v>9.5</v>
      </c>
      <c r="P15" s="451">
        <v>24.2</v>
      </c>
      <c r="Q15" s="454">
        <v>31.7</v>
      </c>
      <c r="R15" s="24" t="s">
        <v>177</v>
      </c>
    </row>
    <row r="16" spans="1:18" s="14" customFormat="1" ht="24.75" customHeight="1">
      <c r="A16" s="44" t="s">
        <v>178</v>
      </c>
      <c r="B16" s="450">
        <v>5.1</v>
      </c>
      <c r="C16" s="451">
        <v>7.7</v>
      </c>
      <c r="D16" s="451">
        <v>13.3</v>
      </c>
      <c r="E16" s="451">
        <v>2.9</v>
      </c>
      <c r="F16" s="451">
        <v>-1.2</v>
      </c>
      <c r="G16" s="487">
        <v>31</v>
      </c>
      <c r="H16" s="453">
        <v>57</v>
      </c>
      <c r="I16" s="453">
        <v>30</v>
      </c>
      <c r="J16" s="451">
        <v>1024.2</v>
      </c>
      <c r="K16" s="451">
        <v>-2.7</v>
      </c>
      <c r="L16" s="452">
        <v>5.4</v>
      </c>
      <c r="M16" s="452">
        <v>137.6</v>
      </c>
      <c r="N16" s="436">
        <v>0</v>
      </c>
      <c r="O16" s="452">
        <v>10.9</v>
      </c>
      <c r="P16" s="455">
        <v>24</v>
      </c>
      <c r="Q16" s="454">
        <v>29.8</v>
      </c>
      <c r="R16" s="24" t="s">
        <v>179</v>
      </c>
    </row>
    <row r="17" spans="1:18" s="14" customFormat="1" ht="24.75" customHeight="1">
      <c r="A17" s="44" t="s">
        <v>180</v>
      </c>
      <c r="B17" s="488">
        <v>10</v>
      </c>
      <c r="C17" s="451">
        <v>13.4</v>
      </c>
      <c r="D17" s="451">
        <v>19.5</v>
      </c>
      <c r="E17" s="451">
        <v>7.1</v>
      </c>
      <c r="F17" s="451">
        <v>4.2</v>
      </c>
      <c r="G17" s="452">
        <v>77.5</v>
      </c>
      <c r="H17" s="453">
        <v>64</v>
      </c>
      <c r="I17" s="453">
        <v>24</v>
      </c>
      <c r="J17" s="451">
        <v>1018.2</v>
      </c>
      <c r="K17" s="451">
        <v>3.6</v>
      </c>
      <c r="L17" s="452">
        <v>4.3</v>
      </c>
      <c r="M17" s="452">
        <v>206.3</v>
      </c>
      <c r="N17" s="436">
        <v>0</v>
      </c>
      <c r="O17" s="452">
        <v>7.8</v>
      </c>
      <c r="P17" s="451">
        <v>20.2</v>
      </c>
      <c r="Q17" s="454">
        <v>24.5</v>
      </c>
      <c r="R17" s="24" t="s">
        <v>181</v>
      </c>
    </row>
    <row r="18" spans="1:18" s="14" customFormat="1" ht="24.75" customHeight="1">
      <c r="A18" s="44" t="s">
        <v>182</v>
      </c>
      <c r="B18" s="450">
        <v>14.1</v>
      </c>
      <c r="C18" s="451">
        <v>17.7</v>
      </c>
      <c r="D18" s="451">
        <v>22.6</v>
      </c>
      <c r="E18" s="451">
        <v>11.4</v>
      </c>
      <c r="F18" s="451">
        <v>6.8</v>
      </c>
      <c r="G18" s="452">
        <v>85.7</v>
      </c>
      <c r="H18" s="453">
        <v>69</v>
      </c>
      <c r="I18" s="453">
        <v>20</v>
      </c>
      <c r="J18" s="451">
        <v>1015.1</v>
      </c>
      <c r="K18" s="451">
        <v>8.5</v>
      </c>
      <c r="L18" s="452">
        <v>5.7</v>
      </c>
      <c r="M18" s="452">
        <v>170.3</v>
      </c>
      <c r="N18" s="436">
        <v>0</v>
      </c>
      <c r="O18" s="452">
        <v>6</v>
      </c>
      <c r="P18" s="451">
        <v>21.4</v>
      </c>
      <c r="Q18" s="454">
        <v>25.5</v>
      </c>
      <c r="R18" s="45" t="s">
        <v>183</v>
      </c>
    </row>
    <row r="19" spans="1:18" s="14" customFormat="1" ht="24.75" customHeight="1">
      <c r="A19" s="44" t="s">
        <v>184</v>
      </c>
      <c r="B19" s="450">
        <v>16.8</v>
      </c>
      <c r="C19" s="451">
        <v>20.6</v>
      </c>
      <c r="D19" s="451">
        <v>25.3</v>
      </c>
      <c r="E19" s="451">
        <v>13.9</v>
      </c>
      <c r="F19" s="451">
        <v>9.7</v>
      </c>
      <c r="G19" s="487">
        <v>135</v>
      </c>
      <c r="H19" s="453">
        <v>73</v>
      </c>
      <c r="I19" s="453">
        <v>12</v>
      </c>
      <c r="J19" s="451">
        <v>1010.1</v>
      </c>
      <c r="K19" s="451">
        <v>11.6</v>
      </c>
      <c r="L19" s="452">
        <v>5</v>
      </c>
      <c r="M19" s="452">
        <v>217.1</v>
      </c>
      <c r="N19" s="436">
        <v>0</v>
      </c>
      <c r="O19" s="452">
        <v>5.3</v>
      </c>
      <c r="P19" s="451">
        <v>20.1</v>
      </c>
      <c r="Q19" s="454">
        <v>23.1</v>
      </c>
      <c r="R19" s="45" t="s">
        <v>185</v>
      </c>
    </row>
    <row r="20" spans="1:18" s="14" customFormat="1" ht="24.75" customHeight="1">
      <c r="A20" s="44" t="s">
        <v>186</v>
      </c>
      <c r="B20" s="450">
        <v>20.1</v>
      </c>
      <c r="C20" s="486">
        <v>23</v>
      </c>
      <c r="D20" s="451">
        <v>25.6</v>
      </c>
      <c r="E20" s="451">
        <v>17.9</v>
      </c>
      <c r="F20" s="486">
        <v>14</v>
      </c>
      <c r="G20" s="452">
        <v>260.5</v>
      </c>
      <c r="H20" s="453">
        <v>82</v>
      </c>
      <c r="I20" s="453">
        <v>24</v>
      </c>
      <c r="J20" s="451">
        <v>1007.8</v>
      </c>
      <c r="K20" s="451">
        <v>16.7</v>
      </c>
      <c r="L20" s="452">
        <v>8.4</v>
      </c>
      <c r="M20" s="452">
        <v>93.4</v>
      </c>
      <c r="N20" s="436">
        <v>0</v>
      </c>
      <c r="O20" s="452">
        <v>4.8</v>
      </c>
      <c r="P20" s="451">
        <v>13.8</v>
      </c>
      <c r="Q20" s="454">
        <v>19.2</v>
      </c>
      <c r="R20" s="45" t="s">
        <v>187</v>
      </c>
    </row>
    <row r="21" spans="1:18" s="14" customFormat="1" ht="24.75" customHeight="1">
      <c r="A21" s="44" t="s">
        <v>188</v>
      </c>
      <c r="B21" s="450">
        <v>25.8</v>
      </c>
      <c r="C21" s="451">
        <v>28.6</v>
      </c>
      <c r="D21" s="451">
        <v>31.7</v>
      </c>
      <c r="E21" s="451">
        <v>23.5</v>
      </c>
      <c r="F21" s="451">
        <v>18.4</v>
      </c>
      <c r="G21" s="452">
        <v>61.5</v>
      </c>
      <c r="H21" s="453">
        <v>84</v>
      </c>
      <c r="I21" s="453">
        <v>57</v>
      </c>
      <c r="J21" s="451">
        <v>1007.5</v>
      </c>
      <c r="K21" s="451">
        <v>22.7</v>
      </c>
      <c r="L21" s="452">
        <v>6.4</v>
      </c>
      <c r="M21" s="452">
        <v>215.2</v>
      </c>
      <c r="N21" s="436">
        <v>0</v>
      </c>
      <c r="O21" s="452">
        <v>4.8</v>
      </c>
      <c r="P21" s="451">
        <v>12.3</v>
      </c>
      <c r="Q21" s="454">
        <v>18.1</v>
      </c>
      <c r="R21" s="45" t="s">
        <v>189</v>
      </c>
    </row>
    <row r="22" spans="1:18" s="14" customFormat="1" ht="24.75" customHeight="1">
      <c r="A22" s="44" t="s">
        <v>190</v>
      </c>
      <c r="B22" s="450">
        <v>26.1</v>
      </c>
      <c r="C22" s="451">
        <v>29.1</v>
      </c>
      <c r="D22" s="451">
        <v>32.5</v>
      </c>
      <c r="E22" s="451">
        <v>23.4</v>
      </c>
      <c r="F22" s="451">
        <v>20.6</v>
      </c>
      <c r="G22" s="452">
        <v>243.7</v>
      </c>
      <c r="H22" s="453">
        <v>77</v>
      </c>
      <c r="I22" s="453">
        <v>47</v>
      </c>
      <c r="J22" s="451">
        <v>1007.1</v>
      </c>
      <c r="K22" s="451">
        <v>21.5</v>
      </c>
      <c r="L22" s="452">
        <v>6.2</v>
      </c>
      <c r="M22" s="452">
        <v>195.9</v>
      </c>
      <c r="N22" s="436">
        <v>0</v>
      </c>
      <c r="O22" s="452">
        <v>4.7</v>
      </c>
      <c r="P22" s="451">
        <v>15</v>
      </c>
      <c r="Q22" s="454">
        <v>23.5</v>
      </c>
      <c r="R22" s="45" t="s">
        <v>191</v>
      </c>
    </row>
    <row r="23" spans="1:18" s="14" customFormat="1" ht="24.75" customHeight="1">
      <c r="A23" s="44" t="s">
        <v>192</v>
      </c>
      <c r="B23" s="450">
        <v>23.4</v>
      </c>
      <c r="C23" s="451">
        <v>26.6</v>
      </c>
      <c r="D23" s="451">
        <v>29.9</v>
      </c>
      <c r="E23" s="451">
        <v>20.7</v>
      </c>
      <c r="F23" s="451">
        <v>14.8</v>
      </c>
      <c r="G23" s="452">
        <v>126.3</v>
      </c>
      <c r="H23" s="453">
        <v>76</v>
      </c>
      <c r="I23" s="453">
        <v>38</v>
      </c>
      <c r="J23" s="451">
        <v>1011.5</v>
      </c>
      <c r="K23" s="451">
        <v>18.6</v>
      </c>
      <c r="L23" s="452">
        <v>7.1</v>
      </c>
      <c r="M23" s="452">
        <v>145.4</v>
      </c>
      <c r="N23" s="436">
        <v>0</v>
      </c>
      <c r="O23" s="452">
        <v>4.4</v>
      </c>
      <c r="P23" s="451">
        <v>18.2</v>
      </c>
      <c r="Q23" s="454">
        <v>22.9</v>
      </c>
      <c r="R23" s="45" t="s">
        <v>193</v>
      </c>
    </row>
    <row r="24" spans="1:18" s="14" customFormat="1" ht="24.75" customHeight="1">
      <c r="A24" s="44" t="s">
        <v>194</v>
      </c>
      <c r="B24" s="450">
        <v>19.4</v>
      </c>
      <c r="C24" s="451">
        <v>22.1</v>
      </c>
      <c r="D24" s="451">
        <v>26.7</v>
      </c>
      <c r="E24" s="451">
        <v>16.8</v>
      </c>
      <c r="F24" s="451">
        <v>12.7</v>
      </c>
      <c r="G24" s="452">
        <v>29.3</v>
      </c>
      <c r="H24" s="453">
        <v>66</v>
      </c>
      <c r="I24" s="453">
        <v>26</v>
      </c>
      <c r="J24" s="451">
        <v>1018</v>
      </c>
      <c r="K24" s="451">
        <v>12.5</v>
      </c>
      <c r="L24" s="452">
        <v>5.2</v>
      </c>
      <c r="M24" s="452">
        <v>184.7</v>
      </c>
      <c r="N24" s="436">
        <v>0</v>
      </c>
      <c r="O24" s="452">
        <v>5.5</v>
      </c>
      <c r="P24" s="451">
        <v>16.7</v>
      </c>
      <c r="Q24" s="454">
        <v>20.2</v>
      </c>
      <c r="R24" s="45" t="s">
        <v>195</v>
      </c>
    </row>
    <row r="25" spans="1:18" s="14" customFormat="1" ht="24.75" customHeight="1">
      <c r="A25" s="44" t="s">
        <v>196</v>
      </c>
      <c r="B25" s="450">
        <v>13.4</v>
      </c>
      <c r="C25" s="451">
        <v>15.8</v>
      </c>
      <c r="D25" s="451">
        <v>21.5</v>
      </c>
      <c r="E25" s="451">
        <v>10.9</v>
      </c>
      <c r="F25" s="451">
        <v>3.8</v>
      </c>
      <c r="G25" s="452">
        <v>73.3</v>
      </c>
      <c r="H25" s="453">
        <v>61</v>
      </c>
      <c r="I25" s="453">
        <v>35</v>
      </c>
      <c r="J25" s="451">
        <v>1021.2</v>
      </c>
      <c r="K25" s="451">
        <v>5.8</v>
      </c>
      <c r="L25" s="452">
        <v>6.3</v>
      </c>
      <c r="M25" s="452">
        <v>121.1</v>
      </c>
      <c r="N25" s="436">
        <v>0</v>
      </c>
      <c r="O25" s="452">
        <v>8</v>
      </c>
      <c r="P25" s="455">
        <v>25</v>
      </c>
      <c r="Q25" s="454">
        <v>30.6</v>
      </c>
      <c r="R25" s="45" t="s">
        <v>197</v>
      </c>
    </row>
    <row r="26" spans="1:18" s="14" customFormat="1" ht="24.75" customHeight="1">
      <c r="A26" s="82" t="s">
        <v>198</v>
      </c>
      <c r="B26" s="456">
        <v>9.2</v>
      </c>
      <c r="C26" s="457">
        <v>11.9</v>
      </c>
      <c r="D26" s="457">
        <v>18.5</v>
      </c>
      <c r="E26" s="457">
        <v>6.3</v>
      </c>
      <c r="F26" s="457">
        <v>0.7</v>
      </c>
      <c r="G26" s="458">
        <v>28.2</v>
      </c>
      <c r="H26" s="459">
        <v>58</v>
      </c>
      <c r="I26" s="459">
        <v>33</v>
      </c>
      <c r="J26" s="457">
        <v>1022.8</v>
      </c>
      <c r="K26" s="457">
        <v>1.2</v>
      </c>
      <c r="L26" s="458">
        <v>5.9</v>
      </c>
      <c r="M26" s="458">
        <v>107.3</v>
      </c>
      <c r="N26" s="460">
        <v>0</v>
      </c>
      <c r="O26" s="458">
        <v>9.6</v>
      </c>
      <c r="P26" s="457">
        <v>27.6</v>
      </c>
      <c r="Q26" s="461">
        <v>32.6</v>
      </c>
      <c r="R26" s="52" t="s">
        <v>199</v>
      </c>
    </row>
    <row r="27" spans="1:16" s="16" customFormat="1" ht="18" customHeight="1">
      <c r="A27" s="3" t="s">
        <v>46</v>
      </c>
      <c r="B27" s="59"/>
      <c r="O27" s="36"/>
      <c r="P27" s="36" t="s">
        <v>153</v>
      </c>
    </row>
    <row r="28" spans="1:11" s="16" customFormat="1" ht="18" customHeight="1">
      <c r="A28" s="37"/>
      <c r="K28" s="37"/>
    </row>
    <row r="29" s="16" customFormat="1" ht="18" customHeight="1"/>
    <row r="30" s="14" customFormat="1" ht="12.75"/>
  </sheetData>
  <mergeCells count="9">
    <mergeCell ref="B5:F5"/>
    <mergeCell ref="H5:I5"/>
    <mergeCell ref="O5:Q5"/>
    <mergeCell ref="A1:R1"/>
    <mergeCell ref="A3:B3"/>
    <mergeCell ref="J3:K3"/>
    <mergeCell ref="B4:F4"/>
    <mergeCell ref="H4:I4"/>
    <mergeCell ref="O4:Q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1"/>
  <sheetViews>
    <sheetView showZeros="0" zoomScale="80" zoomScaleNormal="8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6" sqref="C26"/>
    </sheetView>
  </sheetViews>
  <sheetFormatPr defaultColWidth="8.88671875" defaultRowHeight="13.5"/>
  <cols>
    <col min="1" max="1" width="6.21484375" style="12" customWidth="1"/>
    <col min="2" max="2" width="10.21484375" style="12" customWidth="1"/>
    <col min="3" max="15" width="8.5546875" style="12" customWidth="1"/>
    <col min="16" max="16" width="6.21484375" style="12" customWidth="1"/>
    <col min="17" max="17" width="13.21484375" style="12" customWidth="1"/>
    <col min="18" max="18" width="5.77734375" style="12" customWidth="1"/>
    <col min="19" max="16384" width="8.88671875" style="12" customWidth="1"/>
  </cols>
  <sheetData>
    <row r="1" spans="1:17" ht="32.25" customHeight="1">
      <c r="A1" s="552" t="s">
        <v>118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</row>
    <row r="2" spans="1:17" s="19" customFormat="1" ht="14.25" customHeight="1">
      <c r="A2" s="39" t="s">
        <v>119</v>
      </c>
      <c r="B2" s="15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 t="s">
        <v>2</v>
      </c>
    </row>
    <row r="3" spans="1:17" s="14" customFormat="1" ht="26.25" customHeight="1">
      <c r="A3" s="138" t="s">
        <v>168</v>
      </c>
      <c r="B3" s="21"/>
      <c r="C3" s="4" t="s">
        <v>120</v>
      </c>
      <c r="D3" s="86" t="s">
        <v>121</v>
      </c>
      <c r="E3" s="20" t="s">
        <v>122</v>
      </c>
      <c r="F3" s="86" t="s">
        <v>123</v>
      </c>
      <c r="G3" s="20" t="s">
        <v>124</v>
      </c>
      <c r="H3" s="86" t="s">
        <v>125</v>
      </c>
      <c r="I3" s="20" t="s">
        <v>126</v>
      </c>
      <c r="J3" s="86" t="s">
        <v>127</v>
      </c>
      <c r="K3" s="20" t="s">
        <v>128</v>
      </c>
      <c r="L3" s="86" t="s">
        <v>129</v>
      </c>
      <c r="M3" s="20" t="s">
        <v>130</v>
      </c>
      <c r="N3" s="86" t="s">
        <v>131</v>
      </c>
      <c r="O3" s="86" t="s">
        <v>132</v>
      </c>
      <c r="P3" s="20" t="s">
        <v>165</v>
      </c>
      <c r="Q3" s="87"/>
    </row>
    <row r="4" spans="1:17" s="14" customFormat="1" ht="26.25" customHeight="1">
      <c r="A4" s="17"/>
      <c r="B4" s="43"/>
      <c r="C4" s="30" t="s">
        <v>133</v>
      </c>
      <c r="D4" s="29" t="s">
        <v>134</v>
      </c>
      <c r="E4" s="28" t="s">
        <v>135</v>
      </c>
      <c r="F4" s="29" t="s">
        <v>136</v>
      </c>
      <c r="G4" s="28" t="s">
        <v>137</v>
      </c>
      <c r="H4" s="29" t="s">
        <v>138</v>
      </c>
      <c r="I4" s="28" t="s">
        <v>139</v>
      </c>
      <c r="J4" s="29" t="s">
        <v>140</v>
      </c>
      <c r="K4" s="28" t="s">
        <v>141</v>
      </c>
      <c r="L4" s="29" t="s">
        <v>142</v>
      </c>
      <c r="M4" s="28" t="s">
        <v>143</v>
      </c>
      <c r="N4" s="30" t="s">
        <v>144</v>
      </c>
      <c r="O4" s="29" t="s">
        <v>145</v>
      </c>
      <c r="P4" s="28"/>
      <c r="Q4" s="88"/>
    </row>
    <row r="5" spans="1:17" s="14" customFormat="1" ht="18" customHeight="1">
      <c r="A5" s="32"/>
      <c r="B5" s="89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1"/>
      <c r="Q5" s="90"/>
    </row>
    <row r="6" spans="1:17" s="92" customFormat="1" ht="21.75" customHeight="1">
      <c r="A6" s="32">
        <v>2003</v>
      </c>
      <c r="B6" s="103" t="s">
        <v>151</v>
      </c>
      <c r="C6" s="78">
        <v>1999.2</v>
      </c>
      <c r="D6" s="47">
        <v>55.9</v>
      </c>
      <c r="E6" s="47">
        <v>64.4</v>
      </c>
      <c r="F6" s="47">
        <v>164</v>
      </c>
      <c r="G6" s="47">
        <v>120.9</v>
      </c>
      <c r="H6" s="47">
        <v>284.3</v>
      </c>
      <c r="I6" s="47">
        <v>201.9</v>
      </c>
      <c r="J6" s="47">
        <v>362.2</v>
      </c>
      <c r="K6" s="47">
        <v>245.1</v>
      </c>
      <c r="L6" s="47">
        <v>330.4</v>
      </c>
      <c r="M6" s="47">
        <v>37.6</v>
      </c>
      <c r="N6" s="47">
        <v>112.5</v>
      </c>
      <c r="O6" s="47">
        <v>20</v>
      </c>
      <c r="P6" s="24">
        <v>2003</v>
      </c>
      <c r="Q6" s="42" t="s">
        <v>1</v>
      </c>
    </row>
    <row r="7" spans="1:17" s="92" customFormat="1" ht="21.75" customHeight="1">
      <c r="A7" s="32"/>
      <c r="B7" s="103"/>
      <c r="C7" s="78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24"/>
      <c r="Q7" s="42"/>
    </row>
    <row r="8" spans="1:17" s="92" customFormat="1" ht="21.75" customHeight="1">
      <c r="A8" s="93"/>
      <c r="B8" s="103" t="s">
        <v>152</v>
      </c>
      <c r="C8" s="78">
        <v>1503</v>
      </c>
      <c r="D8" s="78">
        <v>37.3</v>
      </c>
      <c r="E8" s="78">
        <v>42</v>
      </c>
      <c r="F8" s="78">
        <v>73.2</v>
      </c>
      <c r="G8" s="78">
        <v>133.1</v>
      </c>
      <c r="H8" s="78">
        <v>249.1</v>
      </c>
      <c r="I8" s="78">
        <v>253.3</v>
      </c>
      <c r="J8" s="78">
        <v>265.8</v>
      </c>
      <c r="K8" s="78">
        <v>244.2</v>
      </c>
      <c r="L8" s="78">
        <v>79.6</v>
      </c>
      <c r="M8" s="78">
        <v>32.5</v>
      </c>
      <c r="N8" s="78">
        <v>80.6</v>
      </c>
      <c r="O8" s="78">
        <v>12.3</v>
      </c>
      <c r="P8" s="24"/>
      <c r="Q8" s="61" t="s">
        <v>0</v>
      </c>
    </row>
    <row r="9" spans="1:17" s="14" customFormat="1" ht="21.75" customHeight="1">
      <c r="A9" s="94"/>
      <c r="B9" s="104"/>
      <c r="C9" s="46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50"/>
      <c r="Q9" s="96"/>
    </row>
    <row r="10" spans="1:17" s="14" customFormat="1" ht="21.75" customHeight="1">
      <c r="A10" s="32">
        <v>2004</v>
      </c>
      <c r="B10" s="103" t="s">
        <v>151</v>
      </c>
      <c r="C10" s="132">
        <f>SUM(D10:O10)</f>
        <v>1333.8000000000002</v>
      </c>
      <c r="D10" s="47">
        <v>40.6</v>
      </c>
      <c r="E10" s="47">
        <v>48</v>
      </c>
      <c r="F10" s="47">
        <v>57.7</v>
      </c>
      <c r="G10" s="47">
        <v>55.5</v>
      </c>
      <c r="H10" s="47">
        <v>124.8</v>
      </c>
      <c r="I10" s="47">
        <v>66.1</v>
      </c>
      <c r="J10" s="47">
        <v>55.7</v>
      </c>
      <c r="K10" s="47">
        <v>405.1</v>
      </c>
      <c r="L10" s="47">
        <v>348.5</v>
      </c>
      <c r="M10" s="47">
        <v>24.9</v>
      </c>
      <c r="N10" s="47">
        <v>51.5</v>
      </c>
      <c r="O10" s="47">
        <v>55.4</v>
      </c>
      <c r="P10" s="24">
        <v>2004</v>
      </c>
      <c r="Q10" s="42" t="s">
        <v>1</v>
      </c>
    </row>
    <row r="11" spans="1:17" s="14" customFormat="1" ht="21.75" customHeight="1">
      <c r="A11" s="32"/>
      <c r="B11" s="103"/>
      <c r="C11" s="132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24"/>
      <c r="Q11" s="42"/>
    </row>
    <row r="12" spans="1:17" s="14" customFormat="1" ht="21.75" customHeight="1">
      <c r="A12" s="93"/>
      <c r="B12" s="103" t="s">
        <v>152</v>
      </c>
      <c r="C12" s="132">
        <f>SUM(D12:O12)</f>
        <v>1269.8999999999999</v>
      </c>
      <c r="D12" s="78">
        <v>16.4</v>
      </c>
      <c r="E12" s="78">
        <v>70.2</v>
      </c>
      <c r="F12" s="78">
        <v>72.9</v>
      </c>
      <c r="G12" s="78">
        <v>118.3</v>
      </c>
      <c r="H12" s="78">
        <v>169.4</v>
      </c>
      <c r="I12" s="78">
        <v>85.3</v>
      </c>
      <c r="J12" s="78">
        <v>48.1</v>
      </c>
      <c r="K12" s="78">
        <v>363.7</v>
      </c>
      <c r="L12" s="78">
        <v>239.5</v>
      </c>
      <c r="M12" s="78">
        <v>24.5</v>
      </c>
      <c r="N12" s="78">
        <v>26.6</v>
      </c>
      <c r="O12" s="78">
        <v>35</v>
      </c>
      <c r="P12" s="24"/>
      <c r="Q12" s="61" t="s">
        <v>0</v>
      </c>
    </row>
    <row r="13" spans="1:17" s="34" customFormat="1" ht="21.75" customHeight="1">
      <c r="A13" s="94"/>
      <c r="B13" s="104"/>
      <c r="C13" s="133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50"/>
      <c r="Q13" s="96"/>
    </row>
    <row r="14" spans="1:17" s="14" customFormat="1" ht="21.75" customHeight="1">
      <c r="A14" s="32">
        <v>2005</v>
      </c>
      <c r="B14" s="103" t="s">
        <v>151</v>
      </c>
      <c r="C14" s="132">
        <f>SUM(D14:O14)</f>
        <v>872.5</v>
      </c>
      <c r="D14" s="47">
        <v>47</v>
      </c>
      <c r="E14" s="47">
        <v>98.3</v>
      </c>
      <c r="F14" s="47">
        <v>84.6</v>
      </c>
      <c r="G14" s="47">
        <v>33.5</v>
      </c>
      <c r="H14" s="47">
        <v>52.8</v>
      </c>
      <c r="I14" s="47">
        <v>11.5</v>
      </c>
      <c r="J14" s="47">
        <v>120.7</v>
      </c>
      <c r="K14" s="47">
        <v>217.6</v>
      </c>
      <c r="L14" s="47">
        <v>9</v>
      </c>
      <c r="M14" s="47">
        <v>26.1</v>
      </c>
      <c r="N14" s="47">
        <v>92.5</v>
      </c>
      <c r="O14" s="47">
        <v>78.9</v>
      </c>
      <c r="P14" s="24">
        <v>2005</v>
      </c>
      <c r="Q14" s="42" t="s">
        <v>1</v>
      </c>
    </row>
    <row r="15" spans="1:17" s="14" customFormat="1" ht="21.75" customHeight="1">
      <c r="A15" s="32"/>
      <c r="B15" s="103"/>
      <c r="C15" s="132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24"/>
      <c r="Q15" s="42"/>
    </row>
    <row r="16" spans="1:17" s="14" customFormat="1" ht="21.75" customHeight="1">
      <c r="A16" s="93"/>
      <c r="B16" s="103" t="s">
        <v>152</v>
      </c>
      <c r="C16" s="132">
        <f>SUM(D16:O16)</f>
        <v>827.5</v>
      </c>
      <c r="D16" s="78">
        <v>33.2</v>
      </c>
      <c r="E16" s="78">
        <v>52.7</v>
      </c>
      <c r="F16" s="78">
        <v>96.8</v>
      </c>
      <c r="G16" s="78">
        <v>53.7</v>
      </c>
      <c r="H16" s="78">
        <v>81.5</v>
      </c>
      <c r="I16" s="78">
        <v>35.6</v>
      </c>
      <c r="J16" s="78">
        <v>164.5</v>
      </c>
      <c r="K16" s="78">
        <v>130.3</v>
      </c>
      <c r="L16" s="78">
        <v>10.5</v>
      </c>
      <c r="M16" s="78">
        <v>45</v>
      </c>
      <c r="N16" s="78">
        <v>93.1</v>
      </c>
      <c r="O16" s="78">
        <v>30.6</v>
      </c>
      <c r="P16" s="24"/>
      <c r="Q16" s="61" t="s">
        <v>0</v>
      </c>
    </row>
    <row r="17" spans="1:17" s="34" customFormat="1" ht="21.75" customHeight="1">
      <c r="A17" s="94"/>
      <c r="B17" s="104"/>
      <c r="C17" s="46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50"/>
      <c r="Q17" s="96"/>
    </row>
    <row r="18" spans="1:17" s="34" customFormat="1" ht="21.75" customHeight="1">
      <c r="A18" s="32">
        <v>2006</v>
      </c>
      <c r="B18" s="103" t="s">
        <v>174</v>
      </c>
      <c r="C18" s="139">
        <f>SUM(D18:O18)</f>
        <v>1527.3999999999999</v>
      </c>
      <c r="D18" s="76">
        <v>57</v>
      </c>
      <c r="E18" s="76">
        <v>73.5</v>
      </c>
      <c r="F18" s="76">
        <v>43.8</v>
      </c>
      <c r="G18" s="76">
        <v>88.4</v>
      </c>
      <c r="H18" s="76">
        <v>163.7</v>
      </c>
      <c r="I18" s="76">
        <v>271.6</v>
      </c>
      <c r="J18" s="76">
        <v>338.7</v>
      </c>
      <c r="K18" s="76">
        <v>64.8</v>
      </c>
      <c r="L18" s="76">
        <v>261</v>
      </c>
      <c r="M18" s="76">
        <v>19.3</v>
      </c>
      <c r="N18" s="76">
        <v>83.6</v>
      </c>
      <c r="O18" s="79">
        <v>62</v>
      </c>
      <c r="P18" s="24">
        <v>2006</v>
      </c>
      <c r="Q18" s="42" t="s">
        <v>1</v>
      </c>
    </row>
    <row r="19" spans="1:17" s="34" customFormat="1" ht="21.75" customHeight="1">
      <c r="A19" s="32"/>
      <c r="B19" s="103"/>
      <c r="C19" s="139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9"/>
      <c r="P19" s="24"/>
      <c r="Q19" s="42"/>
    </row>
    <row r="20" spans="1:17" s="34" customFormat="1" ht="21.75" customHeight="1">
      <c r="A20" s="93"/>
      <c r="B20" s="103" t="s">
        <v>175</v>
      </c>
      <c r="C20" s="139">
        <v>1350.3</v>
      </c>
      <c r="D20" s="79">
        <v>49.3</v>
      </c>
      <c r="E20" s="79">
        <v>41.3</v>
      </c>
      <c r="F20" s="79">
        <v>40.1</v>
      </c>
      <c r="G20" s="79">
        <v>117.7</v>
      </c>
      <c r="H20" s="79">
        <v>144.7</v>
      </c>
      <c r="I20" s="79">
        <v>203.5</v>
      </c>
      <c r="J20" s="79">
        <v>407.5</v>
      </c>
      <c r="K20" s="79">
        <v>100.9</v>
      </c>
      <c r="L20" s="79">
        <v>102.6</v>
      </c>
      <c r="M20" s="79">
        <v>44.8</v>
      </c>
      <c r="N20" s="79">
        <v>70.1</v>
      </c>
      <c r="O20" s="79">
        <v>27.8</v>
      </c>
      <c r="P20" s="24"/>
      <c r="Q20" s="61" t="s">
        <v>0</v>
      </c>
    </row>
    <row r="21" spans="1:17" s="34" customFormat="1" ht="21.75" customHeight="1">
      <c r="A21" s="94"/>
      <c r="B21" s="105"/>
      <c r="C21" s="106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50"/>
      <c r="Q21" s="96"/>
    </row>
    <row r="22" spans="1:17" s="380" customFormat="1" ht="21.75" customHeight="1">
      <c r="A22" s="384">
        <v>2007</v>
      </c>
      <c r="B22" s="385" t="s">
        <v>706</v>
      </c>
      <c r="C22" s="132">
        <f>SUM(D22:O22)</f>
        <v>2139.7999999999997</v>
      </c>
      <c r="D22" s="386">
        <v>124.5</v>
      </c>
      <c r="E22" s="386">
        <v>61</v>
      </c>
      <c r="F22" s="386">
        <v>86.2</v>
      </c>
      <c r="G22" s="386">
        <v>38.1</v>
      </c>
      <c r="H22" s="386">
        <v>50.8</v>
      </c>
      <c r="I22" s="386">
        <v>101.9</v>
      </c>
      <c r="J22" s="386">
        <v>302.8</v>
      </c>
      <c r="K22" s="386">
        <v>231.7</v>
      </c>
      <c r="L22" s="386">
        <v>880</v>
      </c>
      <c r="M22" s="386">
        <v>167.5</v>
      </c>
      <c r="N22" s="386">
        <v>2.6</v>
      </c>
      <c r="O22" s="387">
        <v>92.7</v>
      </c>
      <c r="P22" s="379">
        <v>2007</v>
      </c>
      <c r="Q22" s="388" t="s">
        <v>1</v>
      </c>
    </row>
    <row r="23" spans="1:17" s="380" customFormat="1" ht="21.75" customHeight="1">
      <c r="A23" s="384"/>
      <c r="B23" s="385"/>
      <c r="C23" s="132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7"/>
      <c r="P23" s="379"/>
      <c r="Q23" s="388"/>
    </row>
    <row r="24" spans="1:17" s="380" customFormat="1" ht="21.75" customHeight="1">
      <c r="A24" s="389"/>
      <c r="B24" s="385" t="s">
        <v>707</v>
      </c>
      <c r="C24" s="132">
        <f>SUM(D24:O24)</f>
        <v>1296</v>
      </c>
      <c r="D24" s="390">
        <v>37.6</v>
      </c>
      <c r="E24" s="390">
        <v>31.1</v>
      </c>
      <c r="F24" s="390">
        <v>84.7</v>
      </c>
      <c r="G24" s="390">
        <v>52.1</v>
      </c>
      <c r="H24" s="390">
        <v>75.5</v>
      </c>
      <c r="I24" s="390">
        <v>68.1</v>
      </c>
      <c r="J24" s="390">
        <v>285.1</v>
      </c>
      <c r="K24" s="390">
        <v>189.5</v>
      </c>
      <c r="L24" s="390">
        <v>318.2</v>
      </c>
      <c r="M24" s="390">
        <v>97.1</v>
      </c>
      <c r="N24" s="390">
        <v>1.6</v>
      </c>
      <c r="O24" s="391">
        <v>55.4</v>
      </c>
      <c r="P24" s="379"/>
      <c r="Q24" s="392" t="s">
        <v>0</v>
      </c>
    </row>
    <row r="25" spans="1:17" s="34" customFormat="1" ht="21.75" customHeight="1">
      <c r="A25" s="94"/>
      <c r="B25" s="105"/>
      <c r="C25" s="106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50"/>
      <c r="Q25" s="96"/>
    </row>
    <row r="26" spans="1:17" s="34" customFormat="1" ht="21.75" customHeight="1">
      <c r="A26" s="97">
        <v>2008</v>
      </c>
      <c r="B26" s="105" t="s">
        <v>146</v>
      </c>
      <c r="C26" s="469">
        <f>SUM(D26:O26)</f>
        <v>1308.8</v>
      </c>
      <c r="D26" s="467">
        <v>156.8</v>
      </c>
      <c r="E26" s="467">
        <v>31</v>
      </c>
      <c r="F26" s="467">
        <v>77.5</v>
      </c>
      <c r="G26" s="467">
        <v>85.7</v>
      </c>
      <c r="H26" s="467">
        <v>135</v>
      </c>
      <c r="I26" s="467">
        <v>260.5</v>
      </c>
      <c r="J26" s="467">
        <v>61.5</v>
      </c>
      <c r="K26" s="467">
        <v>243.7</v>
      </c>
      <c r="L26" s="467">
        <v>126.3</v>
      </c>
      <c r="M26" s="467">
        <v>29.3</v>
      </c>
      <c r="N26" s="467">
        <v>73.3</v>
      </c>
      <c r="O26" s="468">
        <v>28.2</v>
      </c>
      <c r="P26" s="50">
        <v>2008</v>
      </c>
      <c r="Q26" s="98" t="s">
        <v>1</v>
      </c>
    </row>
    <row r="27" spans="1:17" s="34" customFormat="1" ht="21.75" customHeight="1">
      <c r="A27" s="97"/>
      <c r="B27" s="105"/>
      <c r="C27" s="106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60"/>
      <c r="P27" s="50"/>
      <c r="Q27" s="98"/>
    </row>
    <row r="28" spans="1:17" s="34" customFormat="1" ht="21.75" customHeight="1">
      <c r="A28" s="94"/>
      <c r="B28" s="105" t="s">
        <v>147</v>
      </c>
      <c r="C28" s="470">
        <f>SUM(D28:O28)</f>
        <v>972.3000000000001</v>
      </c>
      <c r="D28" s="471">
        <v>50.5</v>
      </c>
      <c r="E28" s="471">
        <v>20.3</v>
      </c>
      <c r="F28" s="471">
        <v>74.2</v>
      </c>
      <c r="G28" s="471">
        <v>46.1</v>
      </c>
      <c r="H28" s="471">
        <v>105.1</v>
      </c>
      <c r="I28" s="471">
        <v>252.8</v>
      </c>
      <c r="J28" s="471">
        <v>69.1</v>
      </c>
      <c r="K28" s="471">
        <v>126.8</v>
      </c>
      <c r="L28" s="471">
        <v>81.7</v>
      </c>
      <c r="M28" s="471">
        <v>61.6</v>
      </c>
      <c r="N28" s="471">
        <v>61.2</v>
      </c>
      <c r="O28" s="472">
        <v>22.9</v>
      </c>
      <c r="P28" s="50"/>
      <c r="Q28" s="96" t="s">
        <v>0</v>
      </c>
    </row>
    <row r="29" spans="1:17" s="34" customFormat="1" ht="24" customHeight="1">
      <c r="A29" s="99"/>
      <c r="B29" s="140"/>
      <c r="C29" s="14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2"/>
      <c r="P29" s="142"/>
      <c r="Q29" s="100"/>
    </row>
    <row r="30" spans="1:16" s="14" customFormat="1" ht="15.75" customHeight="1">
      <c r="A30" s="1" t="s">
        <v>356</v>
      </c>
      <c r="B30" s="66"/>
      <c r="C30" s="16"/>
      <c r="D30" s="16"/>
      <c r="E30" s="16"/>
      <c r="F30" s="16"/>
      <c r="G30" s="83"/>
      <c r="H30" s="83"/>
      <c r="I30" s="83"/>
      <c r="J30" s="83"/>
      <c r="K30" s="101" t="s">
        <v>357</v>
      </c>
      <c r="L30" s="16"/>
      <c r="M30" s="16"/>
      <c r="N30" s="16"/>
      <c r="O30" s="16"/>
      <c r="P30" s="16"/>
    </row>
    <row r="31" spans="2:16" s="14" customFormat="1" ht="15.75" customHeight="1">
      <c r="B31" s="83"/>
      <c r="C31" s="83"/>
      <c r="D31" s="83"/>
      <c r="E31" s="83"/>
      <c r="F31" s="83"/>
      <c r="G31" s="83"/>
      <c r="H31" s="83"/>
      <c r="I31" s="83"/>
      <c r="J31" s="83"/>
      <c r="K31" s="37"/>
      <c r="L31" s="16"/>
      <c r="M31" s="16"/>
      <c r="N31" s="16"/>
      <c r="O31" s="16"/>
      <c r="P31" s="16"/>
    </row>
  </sheetData>
  <mergeCells count="1">
    <mergeCell ref="A1:Q1"/>
  </mergeCells>
  <printOptions horizontalCentered="1"/>
  <pageMargins left="0.35433070866141736" right="0.35433070866141736" top="0.71" bottom="0.3937007874015748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양현주</cp:lastModifiedBy>
  <cp:lastPrinted>2010-01-07T09:38:40Z</cp:lastPrinted>
  <dcterms:created xsi:type="dcterms:W3CDTF">2001-01-04T06:30:03Z</dcterms:created>
  <dcterms:modified xsi:type="dcterms:W3CDTF">2010-03-10T08:44:00Z</dcterms:modified>
  <cp:category/>
  <cp:version/>
  <cp:contentType/>
  <cp:contentStatus/>
</cp:coreProperties>
</file>