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tabRatio="819" firstSheet="4" activeTab="4"/>
  </bookViews>
  <sheets>
    <sheet name="1.환경오염물질 배출시설" sheetId="1" r:id="rId1"/>
    <sheet name="2.환경오염배출시설 단속 및 행정조치" sheetId="2" r:id="rId2"/>
    <sheet name="3.보건환경 검사실적" sheetId="3" r:id="rId3"/>
    <sheet name="4.대기오염" sheetId="4" r:id="rId4"/>
    <sheet name="5.쓰레기수거" sheetId="5" r:id="rId5"/>
    <sheet name="6.생활폐기물 매립지" sheetId="6" r:id="rId6"/>
    <sheet name="7.하수 및 분뇨발생량 및 처리현황(1)" sheetId="7" r:id="rId7"/>
    <sheet name="7.하수 및 분뇨발생량 및 처리현황(2)" sheetId="8" r:id="rId8"/>
    <sheet name="8.하수종말처리장(1)" sheetId="9" r:id="rId9"/>
    <sheet name="8.하수종말처리장 (2)" sheetId="10" r:id="rId10"/>
  </sheets>
  <definedNames>
    <definedName name="_xlnm.Print_Area" localSheetId="0">'1.환경오염물질 배출시설'!$A$1:$O$16</definedName>
    <definedName name="_xlnm.Print_Area" localSheetId="1">'2.환경오염배출시설 단속 및 행정조치'!$A$1:$M$18</definedName>
    <definedName name="_xlnm.Print_Area" localSheetId="3">'4.대기오염'!$A$1:$O$29</definedName>
    <definedName name="_xlnm.Print_Area" localSheetId="4">'5.쓰레기수거'!$A$1:$AA$35</definedName>
    <definedName name="_xlnm.Print_Area" localSheetId="5">'6.생활폐기물 매립지'!$A$1:$G$16</definedName>
    <definedName name="_xlnm.Print_Area" localSheetId="7">'7.하수 및 분뇨발생량 및 처리현황(2)'!$A$1:$O$20</definedName>
    <definedName name="_xlnm.Print_Area" localSheetId="9">'8.하수종말처리장 (2)'!$A$1:$O$29</definedName>
  </definedNames>
  <calcPr fullCalcOnLoad="1"/>
</workbook>
</file>

<file path=xl/comments5.xml><?xml version="1.0" encoding="utf-8"?>
<comments xmlns="http://schemas.openxmlformats.org/spreadsheetml/2006/main">
  <authors>
    <author>SEC</author>
  </authors>
  <commentList>
    <comment ref="J16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</t>
        </r>
        <r>
          <rPr>
            <sz val="12"/>
            <rFont val="굴림"/>
            <family val="3"/>
          </rPr>
          <t>생활폐기물 값과 같음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<sst xmlns="http://schemas.openxmlformats.org/spreadsheetml/2006/main" count="1154" uniqueCount="504">
  <si>
    <t>연계처리량(㎥/일)</t>
  </si>
  <si>
    <t>가동</t>
  </si>
  <si>
    <t>사업비</t>
  </si>
  <si>
    <t>운영</t>
  </si>
  <si>
    <t>(하수/마을)</t>
  </si>
  <si>
    <t>개시일</t>
  </si>
  <si>
    <t>(백만원)</t>
  </si>
  <si>
    <t>분뇨</t>
  </si>
  <si>
    <t>축산</t>
  </si>
  <si>
    <t>침출수</t>
  </si>
  <si>
    <t>기타</t>
  </si>
  <si>
    <t>operation start</t>
  </si>
  <si>
    <t>Operat-ion method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</si>
  <si>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</si>
  <si>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>(Unit : number)</t>
  </si>
  <si>
    <t>2 0 0 1</t>
  </si>
  <si>
    <t>2 0 0 3</t>
  </si>
  <si>
    <t>2 0 0 4</t>
  </si>
  <si>
    <t>2 0 0 5</t>
  </si>
  <si>
    <t>2 0 0 6</t>
  </si>
  <si>
    <t>연    별</t>
  </si>
  <si>
    <t>Year</t>
  </si>
  <si>
    <t>1종
Class 1</t>
  </si>
  <si>
    <t>2종
Class 2</t>
  </si>
  <si>
    <t>3종
Class 3</t>
  </si>
  <si>
    <t>4종
Class 4</t>
  </si>
  <si>
    <t>5종
Class 5</t>
  </si>
  <si>
    <t>-</t>
  </si>
  <si>
    <t>2001(북제주군)</t>
  </si>
  <si>
    <t>2002(북제주군)</t>
  </si>
  <si>
    <t>2003(북제주군)</t>
  </si>
  <si>
    <t>2004(북제주군)</t>
  </si>
  <si>
    <t>2 0 0 5</t>
  </si>
  <si>
    <r>
      <t>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  (</t>
    </r>
    <r>
      <rPr>
        <sz val="10"/>
        <rFont val="돋움"/>
        <family val="3"/>
      </rPr>
      <t>가스</t>
    </r>
    <r>
      <rPr>
        <sz val="10"/>
        <rFont val="Arial"/>
        <family val="2"/>
      </rPr>
      <t xml:space="preserve">· </t>
    </r>
    <r>
      <rPr>
        <sz val="10"/>
        <rFont val="돋움"/>
        <family val="3"/>
      </rPr>
      <t>먼지</t>
    </r>
    <r>
      <rPr>
        <sz val="10"/>
        <rFont val="Arial"/>
        <family val="2"/>
      </rPr>
      <t xml:space="preserve">· </t>
    </r>
    <r>
      <rPr>
        <sz val="10"/>
        <rFont val="돋움"/>
        <family val="3"/>
      </rPr>
      <t>매연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악취</t>
    </r>
    <r>
      <rPr>
        <sz val="10"/>
        <rFont val="Arial"/>
        <family val="2"/>
      </rPr>
      <t>)
Air pollution(gas, dust, Soot and bad smell)</t>
    </r>
  </si>
  <si>
    <r>
      <t>수</t>
    </r>
    <r>
      <rPr>
        <sz val="10"/>
        <rFont val="Arial"/>
        <family val="2"/>
      </rPr>
      <t xml:space="preserve">            질  (폐          수)
Water pollution(Waste Water)</t>
    </r>
  </si>
  <si>
    <r>
      <t>소음</t>
    </r>
    <r>
      <rPr>
        <sz val="10"/>
        <rFont val="Arial"/>
        <family val="2"/>
      </rPr>
      <t xml:space="preserve"> 및 진동
Noises and
Vibration</t>
    </r>
  </si>
  <si>
    <r>
      <t xml:space="preserve">계
</t>
    </r>
    <r>
      <rPr>
        <sz val="10"/>
        <rFont val="Arial"/>
        <family val="2"/>
      </rPr>
      <t>Total</t>
    </r>
  </si>
  <si>
    <t>1종
Class 1</t>
  </si>
  <si>
    <t>2종
Class 2</t>
  </si>
  <si>
    <t>3종
Class 3</t>
  </si>
  <si>
    <t>4종
Class 4</t>
  </si>
  <si>
    <t>5종
Class 5</t>
  </si>
  <si>
    <r>
      <t xml:space="preserve">계
</t>
    </r>
    <r>
      <rPr>
        <sz val="10"/>
        <rFont val="Arial"/>
        <family val="2"/>
      </rPr>
      <t>Total</t>
    </r>
  </si>
  <si>
    <t>Year</t>
  </si>
  <si>
    <t>1(1)</t>
  </si>
  <si>
    <t>- (1)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</si>
  <si>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건</t>
    </r>
    <r>
      <rPr>
        <sz val="10"/>
        <rFont val="Arial"/>
        <family val="2"/>
      </rPr>
      <t>)</t>
    </r>
  </si>
  <si>
    <t>(Unit : number(place), case)</t>
  </si>
  <si>
    <r>
      <t>2001(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</si>
  <si>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2002(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</si>
  <si>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2003(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</si>
  <si>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</si>
  <si>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 xml:space="preserve">3. </t>
    </r>
    <r>
      <rPr>
        <b/>
        <sz val="18"/>
        <rFont val="굴림"/>
        <family val="3"/>
      </rPr>
      <t>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경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적</t>
    </r>
    <r>
      <rPr>
        <b/>
        <sz val="18"/>
        <rFont val="Arial"/>
        <family val="2"/>
      </rPr>
      <t xml:space="preserve">        Health &amp; Environmental Inspection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</si>
  <si>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</si>
  <si>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>(Unit : case)</t>
  </si>
  <si>
    <r>
      <t xml:space="preserve">계
</t>
    </r>
    <r>
      <rPr>
        <sz val="10"/>
        <rFont val="Arial"/>
        <family val="2"/>
      </rPr>
      <t>Total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</si>
  <si>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야</t>
    </r>
    <r>
      <rPr>
        <sz val="10"/>
        <rFont val="Arial"/>
        <family val="2"/>
      </rPr>
      <t xml:space="preserve">                               Health fields</t>
    </r>
  </si>
  <si>
    <r>
      <t>소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Sub-total</t>
    </r>
  </si>
  <si>
    <r>
      <t>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Epidemiotogy
research</t>
    </r>
  </si>
  <si>
    <r>
      <t>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Microbiology
test</t>
    </r>
  </si>
  <si>
    <r>
      <t>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Drug analysis</t>
    </r>
  </si>
  <si>
    <r>
      <t>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Food analysis</t>
    </r>
  </si>
  <si>
    <r>
      <t>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Livestock product
analysis</t>
    </r>
  </si>
  <si>
    <t>2 0 0 2</t>
  </si>
  <si>
    <t>2 0 0 6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</si>
  <si>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</si>
  <si>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>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</si>
  <si>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</si>
  <si>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Seogwipo-si</t>
  </si>
  <si>
    <r>
      <t>기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타</t>
    </r>
  </si>
  <si>
    <t>Others</t>
  </si>
  <si>
    <r>
      <t>환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야</t>
    </r>
    <r>
      <rPr>
        <sz val="10"/>
        <rFont val="Arial"/>
        <family val="2"/>
      </rPr>
      <t xml:space="preserve">                              Environment  fields</t>
    </r>
  </si>
  <si>
    <r>
      <t>소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Sub-total</t>
    </r>
  </si>
  <si>
    <r>
      <t>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Environment 
research</t>
    </r>
  </si>
  <si>
    <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전
</t>
    </r>
    <r>
      <rPr>
        <sz val="10"/>
        <rFont val="Arial"/>
        <family val="2"/>
      </rPr>
      <t>Air quality
preservation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</si>
  <si>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전
</t>
    </r>
    <r>
      <rPr>
        <sz val="10"/>
        <rFont val="Arial"/>
        <family val="2"/>
      </rPr>
      <t>Water quality 
preservation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</si>
  <si>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Potable water
analysis</t>
    </r>
  </si>
  <si>
    <r>
      <t>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Waste analysis</t>
    </r>
  </si>
  <si>
    <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Marine investigation</t>
    </r>
  </si>
  <si>
    <t>2 0 0 2</t>
  </si>
  <si>
    <t>2 0 0 6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</si>
  <si>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</si>
  <si>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>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</si>
  <si>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</si>
  <si>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Seogwipo-si</t>
  </si>
  <si>
    <r>
      <t>기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타</t>
    </r>
  </si>
  <si>
    <t>Others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</si>
  <si>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보건환경연구원</t>
    </r>
  </si>
  <si>
    <t>Source : Health Environment Research Institute</t>
  </si>
  <si>
    <r>
      <t xml:space="preserve">4. </t>
    </r>
    <r>
      <rPr>
        <b/>
        <sz val="18"/>
        <rFont val="굴림"/>
        <family val="3"/>
      </rPr>
      <t>대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오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염</t>
    </r>
    <r>
      <rPr>
        <b/>
        <sz val="18"/>
        <rFont val="Arial"/>
        <family val="2"/>
      </rPr>
      <t xml:space="preserve">        Air Pollutant Emission</t>
    </r>
  </si>
  <si>
    <r>
      <t>아황산가스</t>
    </r>
    <r>
      <rPr>
        <sz val="10"/>
        <rFont val="Arial"/>
        <family val="2"/>
      </rPr>
      <t>(SO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
ppm/year</t>
    </r>
  </si>
  <si>
    <r>
      <t>일산화탄소</t>
    </r>
    <r>
      <rPr>
        <sz val="10"/>
        <rFont val="Arial"/>
        <family val="2"/>
      </rPr>
      <t>(CO)
ppm/8hours</t>
    </r>
  </si>
  <si>
    <r>
      <t>이산화질소</t>
    </r>
    <r>
      <rPr>
        <sz val="10"/>
        <rFont val="Arial"/>
        <family val="2"/>
      </rPr>
      <t>(NO</t>
    </r>
    <r>
      <rPr>
        <sz val="10"/>
        <rFont val="굴림"/>
        <family val="3"/>
      </rPr>
      <t>₂</t>
    </r>
    <r>
      <rPr>
        <sz val="10"/>
        <rFont val="Arial"/>
        <family val="2"/>
      </rPr>
      <t>)
ppm/year</t>
    </r>
  </si>
  <si>
    <r>
      <t>먼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지</t>
    </r>
    <r>
      <rPr>
        <sz val="10"/>
        <rFont val="Arial"/>
        <family val="2"/>
      </rPr>
      <t>(Dust)
(</t>
    </r>
    <r>
      <rPr>
        <sz val="10"/>
        <rFont val="굴림"/>
        <family val="3"/>
      </rPr>
      <t>㎍</t>
    </r>
    <r>
      <rPr>
        <sz val="10"/>
        <rFont val="Arial"/>
        <family val="2"/>
      </rPr>
      <t>/</t>
    </r>
    <r>
      <rPr>
        <sz val="10"/>
        <rFont val="굴림"/>
        <family val="3"/>
      </rPr>
      <t>㎥</t>
    </r>
    <r>
      <rPr>
        <sz val="10"/>
        <rFont val="Arial"/>
        <family val="2"/>
      </rPr>
      <t>)/year</t>
    </r>
  </si>
  <si>
    <r>
      <t>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존</t>
    </r>
    <r>
      <rPr>
        <sz val="10"/>
        <rFont val="Arial"/>
        <family val="2"/>
      </rPr>
      <t>(O</t>
    </r>
    <r>
      <rPr>
        <sz val="10"/>
        <rFont val="굴림"/>
        <family val="3"/>
      </rPr>
      <t>₃</t>
    </r>
    <r>
      <rPr>
        <sz val="10"/>
        <rFont val="Arial"/>
        <family val="2"/>
      </rPr>
      <t>)
ppm/8hours</t>
    </r>
  </si>
  <si>
    <r>
      <t>산성비</t>
    </r>
    <r>
      <rPr>
        <sz val="10"/>
        <rFont val="Arial"/>
        <family val="2"/>
      </rPr>
      <t>(Acid rain)
PH</t>
    </r>
  </si>
  <si>
    <r>
      <t>납</t>
    </r>
    <r>
      <rPr>
        <sz val="10"/>
        <rFont val="Arial"/>
        <family val="2"/>
      </rPr>
      <t>(Pb)
(</t>
    </r>
    <r>
      <rPr>
        <sz val="10"/>
        <rFont val="굴림"/>
        <family val="3"/>
      </rPr>
      <t>㎍</t>
    </r>
    <r>
      <rPr>
        <sz val="10"/>
        <rFont val="Arial"/>
        <family val="2"/>
      </rPr>
      <t>/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</si>
  <si>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주
</t>
    </r>
    <r>
      <rPr>
        <sz val="10"/>
        <rFont val="Arial"/>
        <family val="2"/>
      </rPr>
      <t>Jeju</t>
    </r>
  </si>
  <si>
    <t>서 귀 포
Seogwipo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</si>
  <si>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주
</t>
    </r>
    <r>
      <rPr>
        <sz val="10"/>
        <rFont val="Arial"/>
        <family val="2"/>
      </rPr>
      <t>Jeju</t>
    </r>
  </si>
  <si>
    <t>2 0 0 6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</si>
  <si>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</si>
  <si>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</si>
  <si>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</si>
  <si>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</si>
  <si>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</si>
  <si>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</si>
  <si>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</si>
  <si>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</si>
  <si>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</si>
  <si>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>May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</si>
  <si>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</si>
  <si>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</si>
  <si>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</si>
  <si>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</si>
  <si>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</si>
  <si>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</si>
  <si>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</si>
  <si>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</si>
  <si>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</si>
  <si>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</si>
  <si>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</si>
  <si>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</si>
  <si>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</si>
  <si>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</si>
  <si>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t>(Unit : person, ton, each)</t>
  </si>
  <si>
    <t>수거지
인구율</t>
  </si>
  <si>
    <t>매립</t>
  </si>
  <si>
    <t>소각</t>
  </si>
  <si>
    <t>재활용</t>
  </si>
  <si>
    <t>해역
배출</t>
  </si>
  <si>
    <t>기타</t>
  </si>
  <si>
    <t>Population 
ratio in the</t>
  </si>
  <si>
    <t>Amount of</t>
  </si>
  <si>
    <t xml:space="preserve">Amount of </t>
  </si>
  <si>
    <t>waste-
collected</t>
  </si>
  <si>
    <t xml:space="preserve"> dis-charged </t>
  </si>
  <si>
    <t xml:space="preserve">waste </t>
  </si>
  <si>
    <t>Disposal</t>
  </si>
  <si>
    <t>발
생
량</t>
  </si>
  <si>
    <t>재
활
용</t>
  </si>
  <si>
    <t>전년도
이월량</t>
  </si>
  <si>
    <t>기타
보관량</t>
  </si>
  <si>
    <t>Area</t>
  </si>
  <si>
    <t>Pop.</t>
  </si>
  <si>
    <t>area</t>
  </si>
  <si>
    <t>waste</t>
  </si>
  <si>
    <t>disposal</t>
  </si>
  <si>
    <t xml:space="preserve"> ratio</t>
  </si>
  <si>
    <t>Landfill</t>
  </si>
  <si>
    <t>Inciner
-ation</t>
  </si>
  <si>
    <t>Re-
cycling</t>
  </si>
  <si>
    <t>Others</t>
  </si>
  <si>
    <t>Generation</t>
  </si>
  <si>
    <t>Incineration</t>
  </si>
  <si>
    <t>Recycling</t>
  </si>
  <si>
    <t>Dumping
at sea</t>
  </si>
  <si>
    <t>-</t>
  </si>
  <si>
    <t>-</t>
  </si>
  <si>
    <t>인원</t>
  </si>
  <si>
    <t>차량</t>
  </si>
  <si>
    <t>손수레</t>
  </si>
  <si>
    <t>중장비</t>
  </si>
  <si>
    <t>Workers</t>
  </si>
  <si>
    <t>Motor
cars</t>
  </si>
  <si>
    <t>Hand
cars</t>
  </si>
  <si>
    <t>Heavy
Equipment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</si>
  <si>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</si>
  <si>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r>
      <t xml:space="preserve">배출량
</t>
    </r>
    <r>
      <rPr>
        <sz val="10"/>
        <rFont val="Arial"/>
        <family val="2"/>
      </rPr>
      <t>(c)</t>
    </r>
  </si>
  <si>
    <r>
      <t xml:space="preserve">처리량
</t>
    </r>
    <r>
      <rPr>
        <sz val="10"/>
        <rFont val="Arial"/>
        <family val="2"/>
      </rPr>
      <t>(d)</t>
    </r>
  </si>
  <si>
    <r>
      <t xml:space="preserve">수거율
</t>
    </r>
    <r>
      <rPr>
        <sz val="10"/>
        <rFont val="Arial"/>
        <family val="2"/>
      </rPr>
      <t>(d/c)</t>
    </r>
  </si>
  <si>
    <r>
      <t xml:space="preserve">5. </t>
    </r>
    <r>
      <rPr>
        <b/>
        <sz val="18"/>
        <rFont val="굴림"/>
        <family val="3"/>
      </rPr>
      <t>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거</t>
    </r>
    <r>
      <rPr>
        <b/>
        <sz val="18"/>
        <rFont val="Arial"/>
        <family val="2"/>
      </rPr>
      <t xml:space="preserve">    Waste Collection and Disposal</t>
    </r>
  </si>
  <si>
    <r>
      <t xml:space="preserve">행정구역
</t>
    </r>
    <r>
      <rPr>
        <sz val="10"/>
        <rFont val="Arial"/>
        <family val="2"/>
      </rPr>
      <t>Administrative area</t>
    </r>
  </si>
  <si>
    <r>
      <t xml:space="preserve">청소구역
</t>
    </r>
    <r>
      <rPr>
        <sz val="9"/>
        <rFont val="Arial"/>
        <family val="2"/>
      </rPr>
      <t>Waste-collected area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</si>
  <si>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리
</t>
    </r>
    <r>
      <rPr>
        <sz val="10"/>
        <rFont val="Arial"/>
        <family val="2"/>
      </rPr>
      <t>By type of waste disposal</t>
    </r>
  </si>
  <si>
    <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</si>
  <si>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</t>
    </r>
  </si>
  <si>
    <r>
      <t>계</t>
    </r>
    <r>
      <rPr>
        <vertAlign val="superscript"/>
        <sz val="10"/>
        <rFont val="Arial"/>
        <family val="2"/>
      </rPr>
      <t>1)</t>
    </r>
  </si>
  <si>
    <r>
      <t>매립</t>
    </r>
    <r>
      <rPr>
        <vertAlign val="superscript"/>
        <sz val="9"/>
        <rFont val="Arial"/>
        <family val="2"/>
      </rPr>
      <t>1)</t>
    </r>
  </si>
  <si>
    <r>
      <t>소각</t>
    </r>
    <r>
      <rPr>
        <vertAlign val="superscript"/>
        <sz val="9"/>
        <rFont val="Arial"/>
        <family val="2"/>
      </rPr>
      <t>1)</t>
    </r>
  </si>
  <si>
    <r>
      <t>재활용</t>
    </r>
    <r>
      <rPr>
        <vertAlign val="superscript"/>
        <sz val="9"/>
        <rFont val="Arial"/>
        <family val="2"/>
      </rPr>
      <t>1)</t>
    </r>
  </si>
  <si>
    <r>
      <t>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Wastes</t>
    </r>
  </si>
  <si>
    <r>
      <t xml:space="preserve">생활폐기물
</t>
    </r>
    <r>
      <rPr>
        <sz val="10"/>
        <rFont val="Arial"/>
        <family val="2"/>
      </rPr>
      <t>Domestic wastes</t>
    </r>
  </si>
  <si>
    <r>
      <t>사업장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배출시설계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Industrial wastes</t>
    </r>
  </si>
  <si>
    <r>
      <t>건설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Construction wastes</t>
    </r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</si>
  <si>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체
</t>
    </r>
    <r>
      <rPr>
        <sz val="10"/>
        <rFont val="Arial"/>
        <family val="2"/>
      </rPr>
      <t>Local Gov.</t>
    </r>
  </si>
  <si>
    <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체
</t>
    </r>
    <r>
      <rPr>
        <sz val="10"/>
        <rFont val="Arial"/>
        <family val="2"/>
      </rPr>
      <t>Service company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</si>
  <si>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소
</t>
    </r>
    <r>
      <rPr>
        <sz val="10"/>
        <rFont val="Arial"/>
        <family val="2"/>
      </rPr>
      <t>Self-managed workplace</t>
    </r>
  </si>
  <si>
    <r>
      <t>지정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Specified wastes</t>
    </r>
  </si>
  <si>
    <r>
      <t>장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비
</t>
    </r>
    <r>
      <rPr>
        <sz val="10"/>
        <rFont val="Arial"/>
        <family val="2"/>
      </rPr>
      <t>Equipment</t>
    </r>
  </si>
  <si>
    <t>Carry-over</t>
  </si>
  <si>
    <t>Custody</t>
  </si>
  <si>
    <t xml:space="preserve"> </t>
  </si>
  <si>
    <t>2 0 0 5</t>
  </si>
  <si>
    <t>2 0 0 6</t>
  </si>
  <si>
    <t>-</t>
  </si>
  <si>
    <r>
      <t xml:space="preserve">6. </t>
    </r>
    <r>
      <rPr>
        <b/>
        <sz val="18"/>
        <rFont val="굴림"/>
        <family val="3"/>
      </rPr>
      <t>생활폐기물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매립지</t>
    </r>
    <r>
      <rPr>
        <b/>
        <sz val="18"/>
        <rFont val="Arial"/>
        <family val="2"/>
      </rPr>
      <t xml:space="preserve">        General Waste Landfill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</si>
  <si>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</si>
  <si>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</si>
  <si>
    <r>
      <t>면적</t>
    </r>
    <r>
      <rPr>
        <sz val="10"/>
        <rFont val="Arial"/>
        <family val="2"/>
      </rPr>
      <t>(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</si>
  <si>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>총매립용량</t>
    </r>
    <r>
      <rPr>
        <sz val="10"/>
        <rFont val="Arial"/>
        <family val="2"/>
      </rP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</si>
  <si>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기매립량</t>
    </r>
    <r>
      <rPr>
        <sz val="10"/>
        <rFont val="Arial"/>
        <family val="2"/>
      </rP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</si>
  <si>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잔여매립가능량</t>
    </r>
    <r>
      <rPr>
        <sz val="10"/>
        <rFont val="Arial"/>
        <family val="2"/>
      </rP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</si>
  <si>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t>Number of</t>
  </si>
  <si>
    <t>Area of</t>
  </si>
  <si>
    <t>Total landfill</t>
  </si>
  <si>
    <t>Current landfill</t>
  </si>
  <si>
    <t>Residual landfill</t>
  </si>
  <si>
    <t>landfills</t>
  </si>
  <si>
    <t>capacity</t>
  </si>
  <si>
    <t>amount</t>
  </si>
  <si>
    <r>
      <t xml:space="preserve">  2001(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</si>
  <si>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 xml:space="preserve">  2002(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</si>
  <si>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 xml:space="preserve">  2003(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</si>
  <si>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 xml:space="preserve">  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</si>
  <si>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>2 0 0 6</t>
  </si>
  <si>
    <t>Out of Treatment</t>
  </si>
  <si>
    <t>계</t>
  </si>
  <si>
    <t>수거식</t>
  </si>
  <si>
    <t>수세식</t>
  </si>
  <si>
    <t>수거분뇨</t>
  </si>
  <si>
    <t>정화조오니</t>
  </si>
  <si>
    <t>(B)</t>
  </si>
  <si>
    <t>(C)</t>
  </si>
  <si>
    <t>Total</t>
  </si>
  <si>
    <t>inner area of sewage treatment</t>
  </si>
  <si>
    <t>Outer area of sewage treatment</t>
  </si>
  <si>
    <t>Squat toilet</t>
  </si>
  <si>
    <t>Flush toilet</t>
  </si>
  <si>
    <t>Sludge from septic tank</t>
  </si>
  <si>
    <t>night soil of the back country</t>
  </si>
  <si>
    <t xml:space="preserve">Treatment of Sludge </t>
  </si>
  <si>
    <r>
      <t>분뇨처리시설</t>
    </r>
    <r>
      <rPr>
        <sz val="10"/>
        <color indexed="8"/>
        <rFont val="Arial"/>
        <family val="2"/>
      </rPr>
      <t xml:space="preserve"> Night soil treatment facility</t>
    </r>
  </si>
  <si>
    <t>시설명</t>
  </si>
  <si>
    <r>
      <t>시설용량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㎥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>)</t>
    </r>
  </si>
  <si>
    <r>
      <t>처리량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㎥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>) </t>
    </r>
  </si>
  <si>
    <t>연계</t>
  </si>
  <si>
    <t>방류수역</t>
  </si>
  <si>
    <t>Capacity</t>
  </si>
  <si>
    <t xml:space="preserve">Amount of waste disposal </t>
  </si>
  <si>
    <t>처리장명</t>
  </si>
  <si>
    <t>방법</t>
  </si>
  <si>
    <t>Waters of disposal</t>
  </si>
  <si>
    <t>물리적</t>
  </si>
  <si>
    <t>생물학적</t>
  </si>
  <si>
    <t>고도</t>
  </si>
  <si>
    <t>Relative treatment plants</t>
  </si>
  <si>
    <t>Operation expense</t>
  </si>
  <si>
    <t>지류</t>
  </si>
  <si>
    <t>본류</t>
  </si>
  <si>
    <t>수계</t>
  </si>
  <si>
    <t>facility</t>
  </si>
  <si>
    <t>Advanced</t>
  </si>
  <si>
    <t>(Million won)</t>
  </si>
  <si>
    <t>Operati-on method</t>
  </si>
  <si>
    <t>Branch stream</t>
  </si>
  <si>
    <t>Main stream</t>
  </si>
  <si>
    <t>Water System</t>
  </si>
  <si>
    <t>Company of night soil collection &amp; delivery</t>
  </si>
  <si>
    <t>업체수</t>
  </si>
  <si>
    <r>
      <t>시설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차량</t>
    </r>
    <r>
      <rPr>
        <sz val="10"/>
        <color indexed="8"/>
        <rFont val="Arial"/>
        <family val="2"/>
      </rPr>
      <t>)</t>
    </r>
    <r>
      <rPr>
        <sz val="10"/>
        <color indexed="8"/>
        <rFont val="한양신명조,한컴돋움"/>
        <family val="3"/>
      </rPr>
      <t>현황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대수</t>
    </r>
    <r>
      <rPr>
        <sz val="10"/>
        <color indexed="8"/>
        <rFont val="Arial"/>
        <family val="2"/>
      </rPr>
      <t>)</t>
    </r>
  </si>
  <si>
    <t>종사인원</t>
  </si>
  <si>
    <t>Facility(Vehicles)</t>
  </si>
  <si>
    <t>No. of company</t>
  </si>
  <si>
    <t>Others</t>
  </si>
  <si>
    <t>No. of worker</t>
  </si>
  <si>
    <t>-</t>
  </si>
  <si>
    <t>8. 하수종말처리장   Sewage Treatment Plants</t>
  </si>
  <si>
    <t>소재지</t>
  </si>
  <si>
    <t>Capacity of plants</t>
  </si>
  <si>
    <t>Treatment amount</t>
  </si>
  <si>
    <t>Mechanical</t>
  </si>
  <si>
    <t>Biological</t>
  </si>
  <si>
    <t>Treatm-ent method</t>
  </si>
  <si>
    <t>2002(Jejusi)</t>
  </si>
  <si>
    <t>2003(Jejusi)</t>
  </si>
  <si>
    <t>2004(Jejusi)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</si>
  <si>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생활환경과</t>
    </r>
  </si>
  <si>
    <t>Source : Jeju Special Self-Governing Province Living Environment Div.</t>
  </si>
  <si>
    <t>2003(Jejusi)</t>
  </si>
  <si>
    <r>
      <t xml:space="preserve">           - </t>
    </r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</si>
  <si>
    <t xml:space="preserve">   주 : 1) 생활폐기물 기준임</t>
  </si>
  <si>
    <t>2001(Jejusi)</t>
  </si>
  <si>
    <t>2001(Jejusi)</t>
  </si>
  <si>
    <t>2002(Jejusi)</t>
  </si>
  <si>
    <t>2003(Jejusi)</t>
  </si>
  <si>
    <t>2004(Jejusi)</t>
  </si>
  <si>
    <t>2004(Jejusi)</t>
  </si>
  <si>
    <t>2001(Bukjeju)</t>
  </si>
  <si>
    <t>2002(Bukjeju)</t>
  </si>
  <si>
    <t>2003(Bukjeju)</t>
  </si>
  <si>
    <t>2004(Bukjeju)</t>
  </si>
  <si>
    <t>-</t>
  </si>
  <si>
    <t>(하수/
마을)</t>
  </si>
  <si>
    <t xml:space="preserve"> </t>
  </si>
  <si>
    <t>-</t>
  </si>
  <si>
    <t>2 0 0 6</t>
  </si>
  <si>
    <t>방류수
소독방법</t>
  </si>
  <si>
    <t>Branch stream</t>
  </si>
  <si>
    <t>Main stream</t>
  </si>
  <si>
    <t>직영</t>
  </si>
  <si>
    <r>
      <t>UV</t>
    </r>
    <r>
      <rPr>
        <sz val="10"/>
        <rFont val="돋움"/>
        <family val="3"/>
      </rPr>
      <t>소독</t>
    </r>
  </si>
  <si>
    <r>
      <t>연안</t>
    </r>
    <r>
      <rPr>
        <sz val="10"/>
        <rFont val="Arial"/>
        <family val="2"/>
      </rPr>
      <t>(</t>
    </r>
    <r>
      <rPr>
        <sz val="10"/>
        <rFont val="돋움"/>
        <family val="3"/>
      </rPr>
      <t>제주</t>
    </r>
    <r>
      <rPr>
        <sz val="10"/>
        <rFont val="Arial"/>
        <family val="2"/>
      </rPr>
      <t>)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</si>
  <si>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생활환경과</t>
    </r>
  </si>
  <si>
    <t>Source : Jeju Special Self-Governing Province Living Environment Div.</t>
  </si>
  <si>
    <t>8. 하수종말처리장(계속)   Sewage Treatment Plants(Cont'd)</t>
  </si>
  <si>
    <t>2001(Bukjeju)</t>
  </si>
  <si>
    <t>2004(Bukjeju)</t>
  </si>
  <si>
    <t>2001(제  주 시)</t>
  </si>
  <si>
    <t>2002(제  주 시)</t>
  </si>
  <si>
    <t>2003(제  주 시)</t>
  </si>
  <si>
    <t>2004(제  주 시)</t>
  </si>
  <si>
    <r>
      <t xml:space="preserve">1. </t>
    </r>
    <r>
      <rPr>
        <b/>
        <sz val="18"/>
        <rFont val="굴림"/>
        <family val="3"/>
      </rPr>
      <t>환경오염물질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배출시설</t>
    </r>
    <r>
      <rPr>
        <b/>
        <sz val="18"/>
        <rFont val="Arial"/>
        <family val="2"/>
      </rPr>
      <t xml:space="preserve">       Environmental Pollutant Emitting Facilities</t>
    </r>
  </si>
  <si>
    <t>2002(Bukjeju)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</si>
  <si>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</si>
  <si>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 xml:space="preserve">배출업소
</t>
    </r>
    <r>
      <rPr>
        <sz val="10"/>
        <rFont val="Arial"/>
        <family val="2"/>
      </rPr>
      <t>Number of
pollutant
emitting
facilities</t>
    </r>
  </si>
  <si>
    <r>
      <t xml:space="preserve">단속업소
</t>
    </r>
    <r>
      <rPr>
        <sz val="10"/>
        <rFont val="Arial"/>
        <family val="2"/>
      </rPr>
      <t>Number of
establishment
inspected</t>
    </r>
  </si>
  <si>
    <r>
      <t xml:space="preserve">위반업소
</t>
    </r>
    <r>
      <rPr>
        <sz val="10"/>
        <rFont val="Arial"/>
        <family val="2"/>
      </rPr>
      <t>Number
of
violations</t>
    </r>
  </si>
  <si>
    <r>
      <t>행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처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분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  Administrative actions taken</t>
    </r>
  </si>
  <si>
    <r>
      <t>고발</t>
    </r>
    <r>
      <rPr>
        <sz val="10"/>
        <rFont val="Arial"/>
        <family val="2"/>
      </rPr>
      <t>(</t>
    </r>
    <r>
      <rPr>
        <sz val="10"/>
        <rFont val="돋움"/>
        <family val="3"/>
      </rPr>
      <t>병행</t>
    </r>
    <r>
      <rPr>
        <sz val="10"/>
        <rFont val="Arial"/>
        <family val="2"/>
      </rPr>
      <t xml:space="preserve">)
Accusation </t>
    </r>
  </si>
  <si>
    <t>Year</t>
  </si>
  <si>
    <r>
      <t>경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 xml:space="preserve">고
</t>
    </r>
    <r>
      <rPr>
        <sz val="10"/>
        <rFont val="Arial"/>
        <family val="2"/>
      </rPr>
      <t>Warnings</t>
    </r>
  </si>
  <si>
    <r>
      <t xml:space="preserve">개선명령
</t>
    </r>
    <r>
      <rPr>
        <sz val="10"/>
        <rFont val="Arial"/>
        <family val="2"/>
      </rPr>
      <t>Order of repair</t>
    </r>
  </si>
  <si>
    <r>
      <t xml:space="preserve">조업정지
</t>
    </r>
    <r>
      <rPr>
        <sz val="10"/>
        <rFont val="Arial"/>
        <family val="2"/>
      </rPr>
      <t>Temporary
suspension</t>
    </r>
  </si>
  <si>
    <r>
      <t xml:space="preserve">이전명령
</t>
    </r>
    <r>
      <rPr>
        <sz val="10"/>
        <rFont val="Arial"/>
        <family val="2"/>
      </rPr>
      <t>Transfer</t>
    </r>
  </si>
  <si>
    <r>
      <t xml:space="preserve">허가취소
</t>
    </r>
    <r>
      <rPr>
        <sz val="10"/>
        <rFont val="Arial"/>
        <family val="2"/>
      </rPr>
      <t>License revoked</t>
    </r>
  </si>
  <si>
    <r>
      <t xml:space="preserve">폐쇄명령
</t>
    </r>
    <r>
      <rPr>
        <sz val="10"/>
        <rFont val="Arial"/>
        <family val="2"/>
      </rPr>
      <t>Abolish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</si>
  <si>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타
</t>
    </r>
    <r>
      <rPr>
        <sz val="10"/>
        <rFont val="Arial"/>
        <family val="2"/>
      </rPr>
      <t>Others</t>
    </r>
  </si>
  <si>
    <t>2001(Jejusi)</t>
  </si>
  <si>
    <t>2001(Bukjeju)</t>
  </si>
  <si>
    <r>
      <t>2002(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</si>
  <si>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>-  (11)</t>
  </si>
  <si>
    <t>2002(Bukjeju)</t>
  </si>
  <si>
    <r>
      <t>2003(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</si>
  <si>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>2003(Bukjeju)</t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</si>
  <si>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</si>
  <si>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>- (1)</t>
  </si>
  <si>
    <t>2004(Bukjeju)</t>
  </si>
  <si>
    <t>2 0 0 5</t>
  </si>
  <si>
    <t>2 0 0 6</t>
  </si>
  <si>
    <r>
      <t>2001(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</si>
  <si>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
월별</t>
    </r>
  </si>
  <si>
    <r>
      <t>Y</t>
    </r>
    <r>
      <rPr>
        <sz val="10"/>
        <rFont val="Arial"/>
        <family val="2"/>
      </rPr>
      <t>ear &amp;
Month</t>
    </r>
  </si>
  <si>
    <t>2003(Bukjeju)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</si>
  <si>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</si>
  <si>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Y</t>
    </r>
    <r>
      <rPr>
        <sz val="10"/>
        <rFont val="Arial"/>
        <family val="2"/>
      </rPr>
      <t>ear</t>
    </r>
  </si>
  <si>
    <t>해당
년도
발생량</t>
  </si>
  <si>
    <r>
      <t xml:space="preserve">  2001(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</si>
  <si>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 2002(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</si>
  <si>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 2003(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</si>
  <si>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 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</si>
  <si>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>2001(Bukjeju)</t>
  </si>
  <si>
    <t>2002(Bukjeju)</t>
  </si>
  <si>
    <t>2004(Bukjeju)</t>
  </si>
  <si>
    <t>Year</t>
  </si>
  <si>
    <r>
      <t>연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별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</si>
  <si>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'05,06</t>
    </r>
    <r>
      <rPr>
        <sz val="10"/>
        <rFont val="돋움"/>
        <family val="3"/>
      </rPr>
      <t>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자료는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마을하수도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시설포함됨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</si>
  <si>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</si>
  <si>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-</t>
  </si>
  <si>
    <t>송당</t>
  </si>
  <si>
    <r>
      <t>구좌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송당</t>
    </r>
    <r>
      <rPr>
        <sz val="10"/>
        <rFont val="Arial"/>
        <family val="2"/>
      </rPr>
      <t xml:space="preserve"> 1230-5</t>
    </r>
  </si>
  <si>
    <t>-</t>
  </si>
  <si>
    <t>토양피복</t>
  </si>
  <si>
    <r>
      <t>선흘</t>
    </r>
    <r>
      <rPr>
        <sz val="10"/>
        <rFont val="Arial"/>
        <family val="2"/>
      </rPr>
      <t>2</t>
    </r>
  </si>
  <si>
    <r>
      <t>조천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선흘</t>
    </r>
    <r>
      <rPr>
        <sz val="10"/>
        <rFont val="Arial"/>
        <family val="2"/>
      </rPr>
      <t xml:space="preserve"> 1834-7</t>
    </r>
  </si>
  <si>
    <t>고효율오수처리</t>
  </si>
  <si>
    <t>유수암</t>
  </si>
  <si>
    <r>
      <t>애월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유수암</t>
    </r>
    <r>
      <rPr>
        <sz val="10"/>
        <rFont val="Arial"/>
        <family val="2"/>
      </rPr>
      <t xml:space="preserve"> 1034-1</t>
    </r>
  </si>
  <si>
    <r>
      <t>하귀</t>
    </r>
    <r>
      <rPr>
        <sz val="10"/>
        <rFont val="Arial"/>
        <family val="2"/>
      </rPr>
      <t>1</t>
    </r>
  </si>
  <si>
    <r>
      <t>애월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하귀</t>
    </r>
    <r>
      <rPr>
        <sz val="10"/>
        <rFont val="Arial"/>
        <family val="2"/>
      </rPr>
      <t>1 613-16</t>
    </r>
  </si>
  <si>
    <t>행원</t>
  </si>
  <si>
    <r>
      <t>구좌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행원</t>
    </r>
    <r>
      <rPr>
        <sz val="10"/>
        <rFont val="Arial"/>
        <family val="2"/>
      </rPr>
      <t xml:space="preserve"> 1537-8</t>
    </r>
  </si>
  <si>
    <t>신흥</t>
  </si>
  <si>
    <r>
      <t>조천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신흥</t>
    </r>
    <r>
      <rPr>
        <sz val="10"/>
        <rFont val="Arial"/>
        <family val="2"/>
      </rPr>
      <t xml:space="preserve"> 193-12</t>
    </r>
  </si>
  <si>
    <t>금악</t>
  </si>
  <si>
    <r>
      <t>한림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금악</t>
    </r>
    <r>
      <rPr>
        <sz val="10"/>
        <rFont val="Arial"/>
        <family val="2"/>
      </rPr>
      <t xml:space="preserve"> 3453</t>
    </r>
  </si>
  <si>
    <t>신엄</t>
  </si>
  <si>
    <r>
      <t>애월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신엄</t>
    </r>
    <r>
      <rPr>
        <sz val="10"/>
        <rFont val="Arial"/>
        <family val="2"/>
      </rPr>
      <t xml:space="preserve"> 1369-14</t>
    </r>
  </si>
  <si>
    <t>김녕</t>
  </si>
  <si>
    <r>
      <t>구좌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김녕</t>
    </r>
    <r>
      <rPr>
        <sz val="10"/>
        <rFont val="Arial"/>
        <family val="2"/>
      </rPr>
      <t xml:space="preserve"> 1223-12</t>
    </r>
  </si>
  <si>
    <t>월림</t>
  </si>
  <si>
    <r>
      <t>한림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월림</t>
    </r>
    <r>
      <rPr>
        <sz val="10"/>
        <rFont val="Arial"/>
        <family val="2"/>
      </rPr>
      <t xml:space="preserve"> 291-8</t>
    </r>
  </si>
  <si>
    <t>수산</t>
  </si>
  <si>
    <r>
      <t>애월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수산</t>
    </r>
    <r>
      <rPr>
        <sz val="10"/>
        <rFont val="Arial"/>
        <family val="2"/>
      </rPr>
      <t xml:space="preserve"> 962-4</t>
    </r>
  </si>
  <si>
    <t>한동</t>
  </si>
  <si>
    <r>
      <t>구좌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한동</t>
    </r>
    <r>
      <rPr>
        <sz val="10"/>
        <rFont val="Arial"/>
        <family val="2"/>
      </rPr>
      <t xml:space="preserve"> 10-1</t>
    </r>
  </si>
  <si>
    <t>판포문화마을</t>
  </si>
  <si>
    <r>
      <t>한경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판포</t>
    </r>
    <r>
      <rPr>
        <sz val="10"/>
        <rFont val="Arial"/>
        <family val="2"/>
      </rPr>
      <t xml:space="preserve"> 2984-1</t>
    </r>
  </si>
  <si>
    <t>흡수성바이오휠타</t>
  </si>
  <si>
    <t>대흘</t>
  </si>
  <si>
    <r>
      <t>조천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함덕</t>
    </r>
    <r>
      <rPr>
        <sz val="10"/>
        <rFont val="Arial"/>
        <family val="2"/>
      </rPr>
      <t xml:space="preserve"> 20-4</t>
    </r>
  </si>
  <si>
    <t>영흥</t>
  </si>
  <si>
    <r>
      <t>추자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영흥</t>
    </r>
    <r>
      <rPr>
        <sz val="10"/>
        <rFont val="Arial"/>
        <family val="2"/>
      </rPr>
      <t xml:space="preserve"> 2-1</t>
    </r>
  </si>
  <si>
    <t>담체접촉</t>
  </si>
  <si>
    <t>제주</t>
  </si>
  <si>
    <t>도두2동 849</t>
  </si>
  <si>
    <t>94.3.1</t>
  </si>
  <si>
    <t>직영</t>
  </si>
  <si>
    <t>자외선소독</t>
  </si>
  <si>
    <t>-</t>
  </si>
  <si>
    <t>연안(남해)</t>
  </si>
  <si>
    <t>동복</t>
  </si>
  <si>
    <r>
      <t>구좌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동복</t>
    </r>
    <r>
      <rPr>
        <sz val="10"/>
        <rFont val="Arial"/>
        <family val="2"/>
      </rPr>
      <t xml:space="preserve"> 1699</t>
    </r>
  </si>
  <si>
    <t>99.3.1</t>
  </si>
  <si>
    <t>위탁</t>
  </si>
  <si>
    <t>염소소독</t>
  </si>
  <si>
    <t>99.3.1</t>
  </si>
  <si>
    <t>위탁</t>
  </si>
  <si>
    <t>염소소독</t>
  </si>
  <si>
    <t>연안(남해)</t>
  </si>
  <si>
    <t>99.2.1</t>
  </si>
  <si>
    <t>98.11.30</t>
  </si>
  <si>
    <t>99.12.30</t>
  </si>
  <si>
    <t>00.3.1</t>
  </si>
  <si>
    <t>00.2.1</t>
  </si>
  <si>
    <t>02.1.1</t>
  </si>
  <si>
    <t>01.2.3</t>
  </si>
  <si>
    <t>01.11.30</t>
  </si>
  <si>
    <t>01.12.1</t>
  </si>
  <si>
    <t>01.12.27</t>
  </si>
  <si>
    <t>04.8.1</t>
  </si>
  <si>
    <t>01.11.22</t>
  </si>
  <si>
    <t>06.3.1</t>
  </si>
  <si>
    <t>Water 
System</t>
  </si>
  <si>
    <t>2001(Jejusi)</t>
  </si>
  <si>
    <t>2001(Bukjeju)</t>
  </si>
  <si>
    <t>2002(Bukjeju)</t>
  </si>
  <si>
    <t>2003(Bukjeju)</t>
  </si>
  <si>
    <t>2004(Bukjeju)</t>
  </si>
  <si>
    <t>2 0 0 5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</si>
  <si>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  -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이도</t>
    </r>
    <r>
      <rPr>
        <sz val="10"/>
        <rFont val="Arial"/>
        <family val="2"/>
      </rPr>
      <t>2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제주시청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옥상</t>
    </r>
    <r>
      <rPr>
        <sz val="10"/>
        <rFont val="Arial"/>
        <family val="2"/>
      </rPr>
      <t>(</t>
    </r>
    <r>
      <rPr>
        <sz val="10"/>
        <rFont val="굴림"/>
        <family val="3"/>
      </rPr>
      <t>산성비인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경우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보건환경연구원</t>
    </r>
    <r>
      <rPr>
        <sz val="10"/>
        <rFont val="Arial"/>
        <family val="2"/>
      </rPr>
      <t>)</t>
    </r>
  </si>
  <si>
    <r>
      <t xml:space="preserve">             · 2002</t>
    </r>
    <r>
      <rPr>
        <sz val="10"/>
        <rFont val="돋움"/>
        <family val="3"/>
      </rPr>
      <t>년까지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한경면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고산리</t>
    </r>
    <r>
      <rPr>
        <sz val="10"/>
        <rFont val="Arial"/>
        <family val="2"/>
      </rPr>
      <t>(</t>
    </r>
    <r>
      <rPr>
        <sz val="10"/>
        <rFont val="돋움"/>
        <family val="3"/>
      </rPr>
      <t>산성비인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경우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어승생</t>
    </r>
    <r>
      <rPr>
        <sz val="10"/>
        <rFont val="Arial"/>
        <family val="2"/>
      </rPr>
      <t xml:space="preserve">)         </t>
    </r>
  </si>
  <si>
    <r>
      <t xml:space="preserve">             · 2003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동홍동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서귀포소방서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옥상</t>
    </r>
    <r>
      <rPr>
        <sz val="10"/>
        <rFont val="Arial"/>
        <family val="2"/>
      </rPr>
      <t>(</t>
    </r>
    <r>
      <rPr>
        <sz val="10"/>
        <rFont val="돋움"/>
        <family val="3"/>
      </rPr>
      <t>산성비인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경우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어승생</t>
    </r>
    <r>
      <rPr>
        <sz val="10"/>
        <rFont val="Arial"/>
        <family val="2"/>
      </rPr>
      <t>)</t>
    </r>
  </si>
  <si>
    <r>
      <t xml:space="preserve">7. </t>
    </r>
    <r>
      <rPr>
        <b/>
        <sz val="18"/>
        <color indexed="8"/>
        <rFont val="한양신명조,한컴돋움"/>
        <family val="3"/>
      </rPr>
      <t>하수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분뇨발생량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처리현황</t>
    </r>
    <r>
      <rPr>
        <b/>
        <sz val="18"/>
        <color indexed="8"/>
        <rFont val="Arial"/>
        <family val="2"/>
      </rPr>
      <t>  
Sewage &amp; Night Soil Discharge and Treatment</t>
    </r>
  </si>
  <si>
    <r>
      <t>연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한양신명조,한컴돋움"/>
        <family val="3"/>
      </rPr>
      <t>별</t>
    </r>
  </si>
  <si>
    <r>
      <t>하수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분뇨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발생량</t>
    </r>
    <r>
      <rPr>
        <sz val="10"/>
        <color indexed="8"/>
        <rFont val="Arial"/>
        <family val="2"/>
      </rPr>
      <t xml:space="preserve"> Amount of Sewage &amp; night soil generated</t>
    </r>
  </si>
  <si>
    <r>
      <t>하수</t>
    </r>
    <r>
      <rPr>
        <sz val="10"/>
        <color indexed="8"/>
        <rFont val="Arial"/>
        <family val="2"/>
      </rPr>
      <t xml:space="preserve"> sewage</t>
    </r>
  </si>
  <si>
    <r>
      <t>분뇨</t>
    </r>
    <r>
      <rPr>
        <sz val="10"/>
        <color indexed="8"/>
        <rFont val="Arial"/>
        <family val="2"/>
      </rPr>
      <t xml:space="preserve"> night soil</t>
    </r>
  </si>
  <si>
    <r>
      <t>발생량</t>
    </r>
    <r>
      <rPr>
        <sz val="10"/>
        <color indexed="8"/>
        <rFont val="Arial"/>
        <family val="2"/>
      </rPr>
      <t xml:space="preserve"> Amount generated </t>
    </r>
  </si>
  <si>
    <r>
      <t>처리대상량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㎥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>) </t>
    </r>
  </si>
  <si>
    <r>
      <t>처리대상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제외</t>
    </r>
  </si>
  <si>
    <r>
      <t>Target treatment  volume(</t>
    </r>
    <r>
      <rPr>
        <sz val="10"/>
        <color indexed="8"/>
        <rFont val="한양신명조,한컴돋움"/>
        <family val="3"/>
      </rPr>
      <t>㎥</t>
    </r>
    <r>
      <rPr>
        <sz val="10"/>
        <color indexed="8"/>
        <rFont val="Arial"/>
        <family val="2"/>
      </rPr>
      <t>/day)</t>
    </r>
  </si>
  <si>
    <r>
      <t>하수처리구역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내</t>
    </r>
  </si>
  <si>
    <r>
      <t>하수처리구역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외</t>
    </r>
  </si>
  <si>
    <t>계</t>
  </si>
  <si>
    <r>
      <t>오</t>
    </r>
    <r>
      <rPr>
        <sz val="10"/>
        <color indexed="8"/>
        <rFont val="Arial"/>
        <family val="2"/>
      </rPr>
      <t>·</t>
    </r>
    <r>
      <rPr>
        <sz val="10"/>
        <color indexed="8"/>
        <rFont val="한양신명조,한컴돋움"/>
        <family val="3"/>
      </rPr>
      <t>벽지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분뇨</t>
    </r>
  </si>
  <si>
    <r>
      <t>정화조등에서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처리</t>
    </r>
  </si>
  <si>
    <t>(A)</t>
  </si>
  <si>
    <t>(D)</t>
  </si>
  <si>
    <t xml:space="preserve"> </t>
  </si>
  <si>
    <t>Night soil
Collected</t>
  </si>
  <si>
    <t>-</t>
  </si>
  <si>
    <t>2 0 0 6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</si>
  <si>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생활환경과</t>
    </r>
  </si>
  <si>
    <t>Source : Jeju Special Self-Governing Province Living Environment Div.</t>
  </si>
  <si>
    <t>계</t>
  </si>
  <si>
    <r>
      <t>3</t>
    </r>
    <r>
      <rPr>
        <sz val="10"/>
        <color indexed="8"/>
        <rFont val="한양신명조,한컴돋움"/>
        <family val="3"/>
      </rPr>
      <t>톤이하</t>
    </r>
  </si>
  <si>
    <r>
      <t>4.5</t>
    </r>
    <r>
      <rPr>
        <sz val="10"/>
        <color indexed="8"/>
        <rFont val="한양신명조,한컴돋움"/>
        <family val="3"/>
      </rPr>
      <t>톤이하</t>
    </r>
  </si>
  <si>
    <r>
      <t>8</t>
    </r>
    <r>
      <rPr>
        <sz val="10"/>
        <color indexed="8"/>
        <rFont val="한양신명조,한컴돋움"/>
        <family val="3"/>
      </rPr>
      <t>톤이하</t>
    </r>
  </si>
  <si>
    <t>기타</t>
  </si>
  <si>
    <t>Less than 3ton</t>
  </si>
  <si>
    <t xml:space="preserve">Less than
4.5ton </t>
  </si>
  <si>
    <t>Less than
8ton</t>
  </si>
  <si>
    <t>2 0 0 6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</si>
  <si>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생활환경과</t>
    </r>
  </si>
  <si>
    <t>Source : Jeju Special Self-Governing Province Living Environment Div.</t>
  </si>
  <si>
    <t>사업비</t>
  </si>
  <si>
    <t>운영</t>
  </si>
  <si>
    <r>
      <t>(</t>
    </r>
    <r>
      <rPr>
        <sz val="10"/>
        <color indexed="8"/>
        <rFont val="한양신명조,한컴돋움"/>
        <family val="3"/>
      </rPr>
      <t>백만원</t>
    </r>
    <r>
      <rPr>
        <sz val="10"/>
        <color indexed="8"/>
        <rFont val="Arial"/>
        <family val="2"/>
      </rPr>
      <t>)</t>
    </r>
  </si>
  <si>
    <t>Mechanical</t>
  </si>
  <si>
    <t>Biological</t>
  </si>
  <si>
    <r>
      <t>5</t>
    </r>
    <r>
      <rPr>
        <sz val="10"/>
        <color indexed="8"/>
        <rFont val="돋움"/>
        <family val="3"/>
      </rPr>
      <t>개소</t>
    </r>
  </si>
  <si>
    <t>-</t>
  </si>
  <si>
    <t>2 0 0 5</t>
  </si>
  <si>
    <r>
      <t>분뇨수집</t>
    </r>
    <r>
      <rPr>
        <sz val="10"/>
        <color indexed="8"/>
        <rFont val="Arial"/>
        <family val="2"/>
      </rPr>
      <t>·</t>
    </r>
    <r>
      <rPr>
        <sz val="10"/>
        <color indexed="8"/>
        <rFont val="한양신명조,한컴돋움"/>
        <family val="3"/>
      </rPr>
      <t>운반업체</t>
    </r>
  </si>
  <si>
    <t>Year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</si>
  <si>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</si>
  <si>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5</t>
    </r>
    <r>
      <rPr>
        <b/>
        <sz val="10"/>
        <color indexed="10"/>
        <rFont val="돋움"/>
        <family val="3"/>
      </rPr>
      <t>개소</t>
    </r>
  </si>
  <si>
    <t>2 0 0 5</t>
  </si>
  <si>
    <r>
      <t>시설용량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하수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마을</t>
    </r>
    <r>
      <rPr>
        <sz val="10"/>
        <color indexed="8"/>
        <rFont val="Arial"/>
        <family val="2"/>
      </rPr>
      <t>)</t>
    </r>
  </si>
  <si>
    <r>
      <t>처리량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하수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마을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</si>
  <si>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한양신명조,한컴돋움"/>
        <family val="3"/>
      </rPr>
      <t>하수</t>
    </r>
    <r>
      <rPr>
        <sz val="10"/>
        <color indexed="8"/>
        <rFont val="Arial"/>
        <family val="2"/>
      </rPr>
      <t xml:space="preserve">/
</t>
    </r>
    <r>
      <rPr>
        <sz val="10"/>
        <color indexed="8"/>
        <rFont val="한양신명조,한컴돋움"/>
        <family val="3"/>
      </rPr>
      <t>마을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</si>
  <si>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한양신명조,한컴돋움"/>
        <family val="3"/>
      </rPr>
      <t>㎥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>)</t>
    </r>
  </si>
  <si>
    <t xml:space="preserve"> 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</si>
  <si>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생활환경과</t>
    </r>
  </si>
  <si>
    <t>Source : Jeju Special Self-Governing Province Living Environment Div.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</si>
  <si>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'05,06</t>
    </r>
    <r>
      <rPr>
        <sz val="10"/>
        <rFont val="돋움"/>
        <family val="3"/>
      </rPr>
      <t>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자료는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마을하수도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시설포함됨</t>
    </r>
  </si>
  <si>
    <r>
      <t>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별</t>
    </r>
  </si>
  <si>
    <t>처리</t>
  </si>
  <si>
    <t>제주</t>
  </si>
  <si>
    <t>도두2동 849</t>
  </si>
  <si>
    <t xml:space="preserve">      -</t>
  </si>
  <si>
    <t>표준활성슬러지법</t>
  </si>
  <si>
    <t>동복</t>
  </si>
  <si>
    <r>
      <t>구좌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동복</t>
    </r>
    <r>
      <rPr>
        <sz val="10"/>
        <rFont val="Arial"/>
        <family val="2"/>
      </rPr>
      <t xml:space="preserve"> 1699</t>
    </r>
  </si>
  <si>
    <t>토양피복</t>
  </si>
  <si>
    <r>
      <t xml:space="preserve">2. </t>
    </r>
    <r>
      <rPr>
        <b/>
        <sz val="18"/>
        <rFont val="돋움"/>
        <family val="3"/>
      </rPr>
      <t>환경오염배출시설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단속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행정조치</t>
    </r>
    <r>
      <rPr>
        <b/>
        <sz val="18"/>
        <rFont val="Arial"/>
        <family val="2"/>
      </rPr>
      <t xml:space="preserve">   
 Inspection and Administrative Measures for Environmental Pollutant Emitting Facilities</t>
    </r>
  </si>
  <si>
    <r>
      <t>ⅩⅢ</t>
    </r>
    <r>
      <rPr>
        <b/>
        <sz val="22"/>
        <rFont val="Arial"/>
        <family val="2"/>
      </rPr>
      <t xml:space="preserve">. </t>
    </r>
    <r>
      <rPr>
        <b/>
        <sz val="22"/>
        <rFont val="돋움"/>
        <family val="3"/>
      </rPr>
      <t>환</t>
    </r>
    <r>
      <rPr>
        <b/>
        <sz val="22"/>
        <rFont val="Arial"/>
        <family val="2"/>
      </rPr>
      <t xml:space="preserve">      </t>
    </r>
    <r>
      <rPr>
        <b/>
        <sz val="22"/>
        <rFont val="돋움"/>
        <family val="3"/>
      </rPr>
      <t>경</t>
    </r>
    <r>
      <rPr>
        <b/>
        <sz val="22"/>
        <rFont val="Arial"/>
        <family val="2"/>
      </rPr>
      <t xml:space="preserve">        ENVIRONMENT</t>
    </r>
  </si>
  <si>
    <r>
      <t>(</t>
    </r>
    <r>
      <rPr>
        <sz val="10"/>
        <rFont val="Arial"/>
        <family val="2"/>
      </rPr>
      <t>Unit : rerson,ton,each)</t>
    </r>
  </si>
  <si>
    <r>
      <t xml:space="preserve">7. </t>
    </r>
    <r>
      <rPr>
        <b/>
        <sz val="18"/>
        <color indexed="8"/>
        <rFont val="한양신명조,한컴돋움"/>
        <family val="3"/>
      </rPr>
      <t>하수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분뇨발생량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처리현황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계속</t>
    </r>
    <r>
      <rPr>
        <b/>
        <sz val="18"/>
        <color indexed="8"/>
        <rFont val="Arial"/>
        <family val="2"/>
      </rPr>
      <t>) 
 Sewage &amp; Night Soil Discharge and Treatment(Cont'd)</t>
    </r>
  </si>
  <si>
    <r>
      <t>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>p)</t>
    </r>
    <r>
      <rPr>
        <sz val="10"/>
        <rFont val="Arial"/>
        <family val="2"/>
      </rPr>
      <t>Wastes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</si>
  <si>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생활환경과</t>
    </r>
  </si>
  <si>
    <r>
      <t xml:space="preserve">Source : </t>
    </r>
    <r>
      <rPr>
        <sz val="10"/>
        <rFont val="Arial"/>
        <family val="2"/>
      </rPr>
      <t>Jeju Special Self-Governing Province</t>
    </r>
    <r>
      <rPr>
        <sz val="10"/>
        <rFont val="Arial"/>
        <family val="2"/>
      </rPr>
      <t>Living Environment Div.</t>
    </r>
  </si>
  <si>
    <t xml:space="preserve">         2) 폐기물 분야는 잠정치임</t>
  </si>
</sst>
</file>

<file path=xl/styles.xml><?xml version="1.0" encoding="utf-8"?>
<styleSheet xmlns="http://schemas.openxmlformats.org/spreadsheetml/2006/main">
  <numFmts count="4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;"/>
    <numFmt numFmtId="177" formatCode="0_ "/>
    <numFmt numFmtId="178" formatCode="#,##0;;\-"/>
    <numFmt numFmtId="179" formatCode="_ * #,##0_ ;_ * \-#,##0_ ;_ * &quot;-&quot;_ ;_ @_ "/>
    <numFmt numFmtId="180" formatCode="#,##0_);[Red]\(#,##0\)"/>
    <numFmt numFmtId="181" formatCode="0.000"/>
    <numFmt numFmtId="182" formatCode="#,##0.0;[Red]#,##0.0"/>
    <numFmt numFmtId="183" formatCode="#,##0;[Red]#,##0"/>
    <numFmt numFmtId="184" formatCode="0.0"/>
    <numFmt numFmtId="185" formatCode="#,##0.000;;\-;"/>
    <numFmt numFmtId="186" formatCode="#,##0.0;;\-;"/>
    <numFmt numFmtId="187" formatCode="0.00_);[Red]\(0.00\)"/>
    <numFmt numFmtId="188" formatCode="0_);[Red]\(0\)"/>
    <numFmt numFmtId="189" formatCode="0.0_);[Red]\(0.0\)"/>
    <numFmt numFmtId="190" formatCode="#,##0_ "/>
    <numFmt numFmtId="191" formatCode="#,##0.0"/>
    <numFmt numFmtId="192" formatCode="0.0;;\-;"/>
    <numFmt numFmtId="193" formatCode="0.0;[Red]0.0"/>
    <numFmt numFmtId="194" formatCode="0.0_ "/>
    <numFmt numFmtId="195" formatCode="#,##0.00_);[Red]\(#,##0.00\)"/>
    <numFmt numFmtId="196" formatCode="0.00_ "/>
    <numFmt numFmtId="197" formatCode="#,##0.0_ "/>
    <numFmt numFmtId="198" formatCode="#,##0.00_ "/>
    <numFmt numFmtId="199" formatCode="0.0000000000000_);[Red]\(0.0000000000000\)"/>
    <numFmt numFmtId="200" formatCode="_-* #,##0.0_-;\-* #,##0.0_-;_-* &quot;-&quot;_-;_-@_-"/>
    <numFmt numFmtId="201" formatCode="#,##0\ \ \ \ \ ;\-#,##0\ \ \ \ \ ;\ \-\ \ \ \ \ \ ;"/>
    <numFmt numFmtId="202" formatCode="#,##0.0\ \ \ \ \ ;\-#,##0.0\ \ \ \ \ ;\ \-\ \ \ \ \ \ ;"/>
    <numFmt numFmtId="203" formatCode="#,##0.00\ \ \ \ \ ;\-#,##0.00\ \ \ \ \ ;\ \-\ \ \ \ \ \ 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_ "/>
    <numFmt numFmtId="209" formatCode="#,##0.0_);[Red]\(#,##0.0\)"/>
  </numFmts>
  <fonts count="37">
    <font>
      <sz val="10"/>
      <name val="Arial"/>
      <family val="2"/>
    </font>
    <font>
      <sz val="8"/>
      <name val="돋움"/>
      <family val="3"/>
    </font>
    <font>
      <b/>
      <sz val="10"/>
      <name val="Arial"/>
      <family val="2"/>
    </font>
    <font>
      <b/>
      <sz val="18"/>
      <name val="Arial"/>
      <family val="2"/>
    </font>
    <font>
      <b/>
      <sz val="18"/>
      <name val="굴림"/>
      <family val="3"/>
    </font>
    <font>
      <sz val="10"/>
      <name val="굴림"/>
      <family val="3"/>
    </font>
    <font>
      <b/>
      <sz val="10"/>
      <color indexed="10"/>
      <name val="Arial"/>
      <family val="2"/>
    </font>
    <font>
      <sz val="11"/>
      <color indexed="8"/>
      <name val="돋움"/>
      <family val="3"/>
    </font>
    <font>
      <sz val="12"/>
      <name val="바탕체"/>
      <family val="1"/>
    </font>
    <font>
      <sz val="10"/>
      <name val="돋움"/>
      <family val="3"/>
    </font>
    <font>
      <sz val="10"/>
      <color indexed="8"/>
      <name val="Arial"/>
      <family val="2"/>
    </font>
    <font>
      <b/>
      <sz val="18"/>
      <name val="돋움"/>
      <family val="3"/>
    </font>
    <font>
      <sz val="11"/>
      <name val="돋움"/>
      <family val="3"/>
    </font>
    <font>
      <sz val="1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8"/>
      <name val="돋움"/>
      <family val="3"/>
    </font>
    <font>
      <vertAlign val="subscript"/>
      <sz val="10"/>
      <name val="Arial"/>
      <family val="2"/>
    </font>
    <font>
      <sz val="14"/>
      <name val="바탕체"/>
      <family val="1"/>
    </font>
    <font>
      <b/>
      <sz val="9"/>
      <name val="굴림"/>
      <family val="3"/>
    </font>
    <font>
      <sz val="9"/>
      <name val="굴림"/>
      <family val="3"/>
    </font>
    <font>
      <sz val="12"/>
      <name val="굴림"/>
      <family val="3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10"/>
      <color indexed="63"/>
      <name val="Arial"/>
      <family val="2"/>
    </font>
    <font>
      <b/>
      <sz val="18"/>
      <color indexed="8"/>
      <name val="한양신명조,한컴돋움"/>
      <family val="3"/>
    </font>
    <font>
      <sz val="10"/>
      <color indexed="8"/>
      <name val="한양신명조,한컴돋움"/>
      <family val="3"/>
    </font>
    <font>
      <b/>
      <sz val="18"/>
      <color indexed="8"/>
      <name val="Arial"/>
      <family val="2"/>
    </font>
    <font>
      <sz val="6"/>
      <name val="Arial"/>
      <family val="2"/>
    </font>
    <font>
      <sz val="8"/>
      <color indexed="8"/>
      <name val="돋움"/>
      <family val="3"/>
    </font>
    <font>
      <b/>
      <sz val="10"/>
      <color indexed="10"/>
      <name val="돋움"/>
      <family val="3"/>
    </font>
    <font>
      <sz val="10"/>
      <name val="굴림체"/>
      <family val="3"/>
    </font>
    <font>
      <b/>
      <sz val="22"/>
      <name val="돋움"/>
      <family val="3"/>
    </font>
    <font>
      <b/>
      <sz val="22"/>
      <name val="Arial"/>
      <family val="2"/>
    </font>
    <font>
      <sz val="10"/>
      <color indexed="8"/>
      <name val="굴림"/>
      <family val="3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8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5"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0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 quotePrefix="1">
      <alignment horizontal="left" vertical="center" shrinkToFit="1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78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179" fontId="10" fillId="0" borderId="0" xfId="18" applyFont="1" applyBorder="1" applyAlignment="1" quotePrefix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shrinkToFit="1"/>
    </xf>
    <xf numFmtId="178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18" applyNumberFormat="1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 shrinkToFit="1"/>
    </xf>
    <xf numFmtId="178" fontId="0" fillId="0" borderId="0" xfId="0" applyNumberFormat="1" applyFont="1" applyBorder="1" applyAlignment="1">
      <alignment horizontal="center" vertical="center" shrinkToFit="1"/>
    </xf>
    <xf numFmtId="0" fontId="0" fillId="0" borderId="1" xfId="0" applyNumberFormat="1" applyFont="1" applyBorder="1" applyAlignment="1" quotePrefix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 shrinkToFit="1"/>
    </xf>
    <xf numFmtId="178" fontId="10" fillId="0" borderId="0" xfId="0" applyNumberFormat="1" applyFont="1" applyBorder="1" applyAlignment="1">
      <alignment horizontal="center" vertical="center" shrinkToFit="1"/>
    </xf>
    <xf numFmtId="0" fontId="10" fillId="0" borderId="1" xfId="0" applyNumberFormat="1" applyFont="1" applyBorder="1" applyAlignment="1" quotePrefix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NumberFormat="1" applyFont="1" applyBorder="1" applyAlignment="1" quotePrefix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horizontal="center" vertical="center" shrinkToFit="1"/>
    </xf>
    <xf numFmtId="176" fontId="10" fillId="0" borderId="1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 shrinkToFit="1"/>
    </xf>
    <xf numFmtId="176" fontId="6" fillId="0" borderId="5" xfId="0" applyNumberFormat="1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 quotePrefix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indent="1" shrinkToFit="1"/>
    </xf>
    <xf numFmtId="0" fontId="5" fillId="0" borderId="5" xfId="0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/>
    </xf>
    <xf numFmtId="180" fontId="0" fillId="0" borderId="7" xfId="0" applyNumberFormat="1" applyFont="1" applyFill="1" applyBorder="1" applyAlignment="1">
      <alignment horizontal="center" vertical="center"/>
    </xf>
    <xf numFmtId="180" fontId="0" fillId="0" borderId="5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 shrinkToFit="1"/>
    </xf>
    <xf numFmtId="0" fontId="0" fillId="0" borderId="0" xfId="0" applyFont="1" applyFill="1" applyBorder="1" applyAlignment="1">
      <alignment vertical="center"/>
    </xf>
    <xf numFmtId="0" fontId="5" fillId="0" borderId="1" xfId="0" applyFont="1" applyFill="1" applyBorder="1" applyAlignment="1" quotePrefix="1">
      <alignment horizontal="left" vertical="center"/>
    </xf>
    <xf numFmtId="0" fontId="0" fillId="0" borderId="11" xfId="0" applyFont="1" applyFill="1" applyBorder="1" applyAlignment="1" quotePrefix="1">
      <alignment horizontal="right" vertical="center"/>
    </xf>
    <xf numFmtId="0" fontId="10" fillId="0" borderId="12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 shrinkToFit="1"/>
    </xf>
    <xf numFmtId="0" fontId="10" fillId="0" borderId="1" xfId="0" applyFont="1" applyBorder="1" applyAlignment="1" quotePrefix="1">
      <alignment horizontal="left" vertical="center" indent="1" shrinkToFit="1"/>
    </xf>
    <xf numFmtId="181" fontId="0" fillId="0" borderId="2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181" fontId="0" fillId="0" borderId="1" xfId="0" applyNumberFormat="1" applyFont="1" applyFill="1" applyBorder="1" applyAlignment="1">
      <alignment horizontal="center" vertical="center"/>
    </xf>
    <xf numFmtId="185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5" fontId="6" fillId="0" borderId="2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185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5" fontId="0" fillId="0" borderId="2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center" vertical="center"/>
    </xf>
    <xf numFmtId="185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185" fontId="0" fillId="0" borderId="7" xfId="0" applyNumberFormat="1" applyFont="1" applyFill="1" applyBorder="1" applyAlignment="1">
      <alignment horizontal="center" vertical="center"/>
    </xf>
    <xf numFmtId="186" fontId="0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 quotePrefix="1">
      <alignment horizontal="left" vertical="center" shrinkToFit="1"/>
    </xf>
    <xf numFmtId="0" fontId="17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86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  <xf numFmtId="186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189" fontId="5" fillId="0" borderId="0" xfId="0" applyNumberFormat="1" applyFont="1" applyFill="1" applyAlignment="1">
      <alignment vertical="center"/>
    </xf>
    <xf numFmtId="197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vertical="center"/>
    </xf>
    <xf numFmtId="0" fontId="0" fillId="0" borderId="1" xfId="0" applyFont="1" applyFill="1" applyBorder="1" applyAlignment="1" quotePrefix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188" fontId="17" fillId="0" borderId="0" xfId="0" applyNumberFormat="1" applyFont="1" applyFill="1" applyBorder="1" applyAlignment="1">
      <alignment horizontal="right" vertical="center"/>
    </xf>
    <xf numFmtId="189" fontId="17" fillId="0" borderId="0" xfId="0" applyNumberFormat="1" applyFont="1" applyFill="1" applyBorder="1" applyAlignment="1">
      <alignment horizontal="right" vertical="center"/>
    </xf>
    <xf numFmtId="187" fontId="17" fillId="0" borderId="0" xfId="17" applyNumberFormat="1" applyFont="1" applyFill="1" applyBorder="1" applyAlignment="1">
      <alignment horizontal="right" vertical="center"/>
    </xf>
    <xf numFmtId="180" fontId="17" fillId="0" borderId="0" xfId="17" applyNumberFormat="1" applyFont="1" applyFill="1" applyBorder="1" applyAlignment="1">
      <alignment horizontal="right" vertical="center"/>
    </xf>
    <xf numFmtId="4" fontId="17" fillId="0" borderId="0" xfId="0" applyNumberFormat="1" applyFont="1" applyFill="1" applyAlignment="1">
      <alignment horizontal="right" vertical="center"/>
    </xf>
    <xf numFmtId="3" fontId="17" fillId="0" borderId="0" xfId="0" applyNumberFormat="1" applyFont="1" applyFill="1" applyAlignment="1">
      <alignment horizontal="right" vertical="center"/>
    </xf>
    <xf numFmtId="184" fontId="17" fillId="0" borderId="0" xfId="0" applyNumberFormat="1" applyFont="1" applyFill="1" applyAlignment="1">
      <alignment horizontal="right" vertical="center"/>
    </xf>
    <xf numFmtId="193" fontId="17" fillId="0" borderId="0" xfId="0" applyNumberFormat="1" applyFont="1" applyFill="1" applyBorder="1" applyAlignment="1">
      <alignment horizontal="right" vertical="center"/>
    </xf>
    <xf numFmtId="186" fontId="17" fillId="0" borderId="2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horizontal="right" vertical="center"/>
    </xf>
    <xf numFmtId="186" fontId="17" fillId="0" borderId="0" xfId="0" applyNumberFormat="1" applyFont="1" applyFill="1" applyBorder="1" applyAlignment="1">
      <alignment horizontal="right" vertical="center"/>
    </xf>
    <xf numFmtId="192" fontId="17" fillId="0" borderId="0" xfId="0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horizontal="right" vertical="center"/>
    </xf>
    <xf numFmtId="186" fontId="6" fillId="0" borderId="10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186" fontId="6" fillId="0" borderId="7" xfId="0" applyNumberFormat="1" applyFont="1" applyFill="1" applyBorder="1" applyAlignment="1">
      <alignment horizontal="right" vertical="center"/>
    </xf>
    <xf numFmtId="192" fontId="6" fillId="0" borderId="7" xfId="0" applyNumberFormat="1" applyFont="1" applyFill="1" applyBorder="1" applyAlignment="1">
      <alignment horizontal="right" vertical="center"/>
    </xf>
    <xf numFmtId="180" fontId="17" fillId="0" borderId="0" xfId="0" applyNumberFormat="1" applyFont="1" applyFill="1" applyBorder="1" applyAlignment="1">
      <alignment horizontal="center" vertical="center"/>
    </xf>
    <xf numFmtId="180" fontId="17" fillId="0" borderId="0" xfId="0" applyNumberFormat="1" applyFont="1" applyFill="1" applyAlignment="1">
      <alignment horizontal="center" vertical="center"/>
    </xf>
    <xf numFmtId="209" fontId="6" fillId="0" borderId="7" xfId="0" applyNumberFormat="1" applyFont="1" applyFill="1" applyBorder="1" applyAlignment="1">
      <alignment horizontal="center" vertical="center"/>
    </xf>
    <xf numFmtId="209" fontId="17" fillId="0" borderId="0" xfId="0" applyNumberFormat="1" applyFont="1" applyFill="1" applyBorder="1" applyAlignment="1">
      <alignment horizontal="right" vertical="center"/>
    </xf>
    <xf numFmtId="209" fontId="17" fillId="0" borderId="0" xfId="18" applyNumberFormat="1" applyFont="1" applyFill="1" applyBorder="1" applyAlignment="1">
      <alignment horizontal="right" vertical="center"/>
    </xf>
    <xf numFmtId="209" fontId="6" fillId="0" borderId="7" xfId="0" applyNumberFormat="1" applyFont="1" applyFill="1" applyBorder="1" applyAlignment="1">
      <alignment horizontal="right" vertical="center"/>
    </xf>
    <xf numFmtId="209" fontId="17" fillId="0" borderId="0" xfId="0" applyNumberFormat="1" applyFont="1" applyFill="1" applyAlignment="1">
      <alignment horizontal="right" vertical="center"/>
    </xf>
    <xf numFmtId="0" fontId="32" fillId="0" borderId="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/>
    </xf>
    <xf numFmtId="41" fontId="0" fillId="0" borderId="0" xfId="0" applyNumberFormat="1" applyFont="1" applyFill="1" applyBorder="1" applyAlignment="1">
      <alignment vertical="center" wrapText="1"/>
    </xf>
    <xf numFmtId="41" fontId="0" fillId="0" borderId="0" xfId="0" applyNumberFormat="1" applyFont="1" applyFill="1" applyBorder="1" applyAlignment="1">
      <alignment horizontal="right" vertical="center" wrapText="1"/>
    </xf>
    <xf numFmtId="4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left" vertical="center" wrapText="1" indent="4"/>
    </xf>
    <xf numFmtId="0" fontId="0" fillId="0" borderId="2" xfId="0" applyFont="1" applyFill="1" applyBorder="1" applyAlignment="1">
      <alignment horizontal="left" vertical="center" shrinkToFi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41" fontId="32" fillId="0" borderId="1" xfId="0" applyNumberFormat="1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left" vertical="center" wrapText="1"/>
    </xf>
    <xf numFmtId="41" fontId="0" fillId="0" borderId="7" xfId="0" applyNumberFormat="1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/>
    </xf>
    <xf numFmtId="41" fontId="0" fillId="0" borderId="7" xfId="0" applyNumberFormat="1" applyFont="1" applyFill="1" applyBorder="1" applyAlignment="1">
      <alignment horizontal="center" vertical="center" wrapText="1"/>
    </xf>
    <xf numFmtId="41" fontId="32" fillId="0" borderId="5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shrinkToFit="1"/>
    </xf>
    <xf numFmtId="41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190" fontId="0" fillId="0" borderId="0" xfId="17" applyNumberFormat="1" applyFont="1" applyFill="1" applyBorder="1" applyAlignment="1">
      <alignment horizontal="right" vertical="center" indent="2"/>
    </xf>
    <xf numFmtId="3" fontId="6" fillId="0" borderId="0" xfId="0" applyNumberFormat="1" applyFont="1" applyFill="1" applyBorder="1" applyAlignment="1">
      <alignment horizontal="right" vertical="center" indent="2"/>
    </xf>
    <xf numFmtId="3" fontId="0" fillId="0" borderId="0" xfId="0" applyNumberFormat="1" applyFont="1" applyFill="1" applyBorder="1" applyAlignment="1">
      <alignment horizontal="right" vertical="center" wrapText="1" indent="2"/>
    </xf>
    <xf numFmtId="0" fontId="0" fillId="0" borderId="0" xfId="0" applyFont="1" applyFill="1" applyBorder="1" applyAlignment="1">
      <alignment horizontal="right" vertical="center" wrapText="1" indent="2"/>
    </xf>
    <xf numFmtId="0" fontId="0" fillId="0" borderId="7" xfId="0" applyFont="1" applyFill="1" applyBorder="1" applyAlignment="1">
      <alignment horizontal="right" vertical="center" wrapText="1" indent="2"/>
    </xf>
    <xf numFmtId="0" fontId="6" fillId="0" borderId="7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180" fontId="10" fillId="0" borderId="2" xfId="0" applyNumberFormat="1" applyFont="1" applyBorder="1" applyAlignment="1">
      <alignment horizontal="right" vertical="center" indent="1"/>
    </xf>
    <xf numFmtId="180" fontId="10" fillId="0" borderId="2" xfId="0" applyNumberFormat="1" applyFont="1" applyFill="1" applyBorder="1" applyAlignment="1">
      <alignment horizontal="right" vertical="center" indent="1"/>
    </xf>
    <xf numFmtId="180" fontId="6" fillId="0" borderId="10" xfId="0" applyNumberFormat="1" applyFont="1" applyFill="1" applyBorder="1" applyAlignment="1">
      <alignment horizontal="right" vertical="center" indent="1"/>
    </xf>
    <xf numFmtId="180" fontId="10" fillId="0" borderId="0" xfId="0" applyNumberFormat="1" applyFont="1" applyBorder="1" applyAlignment="1">
      <alignment horizontal="right" vertical="center" indent="1"/>
    </xf>
    <xf numFmtId="180" fontId="10" fillId="0" borderId="1" xfId="0" applyNumberFormat="1" applyFont="1" applyBorder="1" applyAlignment="1">
      <alignment horizontal="right" vertical="center" indent="1"/>
    </xf>
    <xf numFmtId="180" fontId="10" fillId="0" borderId="0" xfId="0" applyNumberFormat="1" applyFont="1" applyAlignment="1">
      <alignment horizontal="right" vertical="center" indent="1"/>
    </xf>
    <xf numFmtId="180" fontId="10" fillId="0" borderId="0" xfId="0" applyNumberFormat="1" applyFont="1" applyFill="1" applyBorder="1" applyAlignment="1">
      <alignment horizontal="right" vertical="center" indent="1"/>
    </xf>
    <xf numFmtId="180" fontId="10" fillId="0" borderId="1" xfId="0" applyNumberFormat="1" applyFont="1" applyFill="1" applyBorder="1" applyAlignment="1">
      <alignment horizontal="right" vertical="center" indent="1"/>
    </xf>
    <xf numFmtId="180" fontId="6" fillId="0" borderId="7" xfId="0" applyNumberFormat="1" applyFont="1" applyFill="1" applyBorder="1" applyAlignment="1">
      <alignment horizontal="right" vertical="center" indent="1"/>
    </xf>
    <xf numFmtId="180" fontId="6" fillId="0" borderId="5" xfId="0" applyNumberFormat="1" applyFont="1" applyFill="1" applyBorder="1" applyAlignment="1">
      <alignment horizontal="right" vertical="center" indent="1"/>
    </xf>
    <xf numFmtId="180" fontId="10" fillId="0" borderId="0" xfId="0" applyNumberFormat="1" applyFont="1" applyBorder="1" applyAlignment="1">
      <alignment horizontal="right" vertical="center" indent="2"/>
    </xf>
    <xf numFmtId="180" fontId="10" fillId="0" borderId="0" xfId="0" applyNumberFormat="1" applyFont="1" applyAlignment="1">
      <alignment horizontal="right" vertical="center" indent="2"/>
    </xf>
    <xf numFmtId="180" fontId="10" fillId="0" borderId="1" xfId="0" applyNumberFormat="1" applyFont="1" applyFill="1" applyBorder="1" applyAlignment="1">
      <alignment horizontal="right" vertical="center" indent="2"/>
    </xf>
    <xf numFmtId="180" fontId="6" fillId="0" borderId="5" xfId="0" applyNumberFormat="1" applyFont="1" applyFill="1" applyBorder="1" applyAlignment="1">
      <alignment horizontal="right" vertical="center" indent="2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1" fontId="0" fillId="0" borderId="0" xfId="17" applyFont="1" applyFill="1" applyBorder="1" applyAlignment="1">
      <alignment horizontal="center" vertical="center"/>
    </xf>
    <xf numFmtId="200" fontId="25" fillId="0" borderId="0" xfId="17" applyNumberFormat="1" applyFont="1" applyFill="1" applyBorder="1" applyAlignment="1">
      <alignment horizontal="center" vertical="center"/>
    </xf>
    <xf numFmtId="194" fontId="25" fillId="0" borderId="0" xfId="0" applyNumberFormat="1" applyFont="1" applyFill="1" applyBorder="1" applyAlignment="1">
      <alignment horizontal="center" vertical="center"/>
    </xf>
    <xf numFmtId="200" fontId="0" fillId="0" borderId="0" xfId="17" applyNumberFormat="1" applyFont="1" applyFill="1" applyBorder="1" applyAlignment="1">
      <alignment horizontal="center" vertical="center"/>
    </xf>
    <xf numFmtId="189" fontId="0" fillId="0" borderId="0" xfId="17" applyNumberFormat="1" applyFont="1" applyFill="1" applyBorder="1" applyAlignment="1">
      <alignment horizontal="center" vertical="center"/>
    </xf>
    <xf numFmtId="0" fontId="0" fillId="0" borderId="0" xfId="17" applyNumberFormat="1" applyFont="1" applyFill="1" applyBorder="1" applyAlignment="1">
      <alignment horizontal="center" vertical="center"/>
    </xf>
    <xf numFmtId="194" fontId="0" fillId="0" borderId="0" xfId="17" applyNumberFormat="1" applyFont="1" applyFill="1" applyBorder="1" applyAlignment="1">
      <alignment horizontal="center" vertical="center"/>
    </xf>
    <xf numFmtId="41" fontId="6" fillId="0" borderId="7" xfId="17" applyFont="1" applyFill="1" applyBorder="1" applyAlignment="1">
      <alignment horizontal="center" vertical="center"/>
    </xf>
    <xf numFmtId="200" fontId="6" fillId="0" borderId="7" xfId="17" applyNumberFormat="1" applyFont="1" applyFill="1" applyBorder="1" applyAlignment="1">
      <alignment horizontal="center" vertical="center"/>
    </xf>
    <xf numFmtId="189" fontId="6" fillId="0" borderId="7" xfId="17" applyNumberFormat="1" applyFont="1" applyFill="1" applyBorder="1" applyAlignment="1">
      <alignment horizontal="center" vertical="center"/>
    </xf>
    <xf numFmtId="0" fontId="6" fillId="0" borderId="7" xfId="17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201" fontId="0" fillId="0" borderId="0" xfId="0" applyNumberFormat="1" applyFont="1" applyFill="1" applyAlignment="1">
      <alignment vertical="center"/>
    </xf>
    <xf numFmtId="203" fontId="0" fillId="0" borderId="0" xfId="0" applyNumberFormat="1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 quotePrefix="1">
      <alignment horizontal="center" vertical="center" shrinkToFit="1"/>
    </xf>
    <xf numFmtId="0" fontId="0" fillId="0" borderId="5" xfId="0" applyFont="1" applyFill="1" applyBorder="1" applyAlignment="1" quotePrefix="1">
      <alignment horizontal="center" vertical="center" shrinkToFit="1"/>
    </xf>
    <xf numFmtId="41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41" fontId="0" fillId="0" borderId="0" xfId="17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shrinkToFit="1"/>
    </xf>
    <xf numFmtId="0" fontId="34" fillId="0" borderId="0" xfId="0" applyFont="1" applyBorder="1" applyAlignment="1">
      <alignment horizontal="center" vertical="center"/>
    </xf>
    <xf numFmtId="0" fontId="34" fillId="0" borderId="11" xfId="0" applyFont="1" applyBorder="1" applyAlignment="1">
      <alignment vertical="center"/>
    </xf>
    <xf numFmtId="0" fontId="34" fillId="0" borderId="0" xfId="0" applyFont="1" applyAlignment="1">
      <alignment vertical="center"/>
    </xf>
    <xf numFmtId="180" fontId="0" fillId="0" borderId="2" xfId="0" applyNumberFormat="1" applyFont="1" applyFill="1" applyBorder="1" applyAlignment="1">
      <alignment horizontal="right" vertical="center" indent="2"/>
    </xf>
    <xf numFmtId="180" fontId="0" fillId="0" borderId="0" xfId="0" applyNumberFormat="1" applyFont="1" applyFill="1" applyBorder="1" applyAlignment="1">
      <alignment horizontal="right" vertical="center" indent="2"/>
    </xf>
    <xf numFmtId="180" fontId="6" fillId="0" borderId="2" xfId="0" applyNumberFormat="1" applyFont="1" applyFill="1" applyBorder="1" applyAlignment="1">
      <alignment horizontal="right" vertical="center" indent="2"/>
    </xf>
    <xf numFmtId="180" fontId="6" fillId="0" borderId="0" xfId="0" applyNumberFormat="1" applyFont="1" applyFill="1" applyBorder="1" applyAlignment="1">
      <alignment horizontal="right" vertical="center" indent="2"/>
    </xf>
    <xf numFmtId="180" fontId="0" fillId="0" borderId="10" xfId="0" applyNumberFormat="1" applyFont="1" applyFill="1" applyBorder="1" applyAlignment="1">
      <alignment horizontal="right" vertical="center" indent="2"/>
    </xf>
    <xf numFmtId="180" fontId="0" fillId="0" borderId="7" xfId="0" applyNumberFormat="1" applyFont="1" applyFill="1" applyBorder="1" applyAlignment="1">
      <alignment horizontal="right" vertical="center" indent="2"/>
    </xf>
    <xf numFmtId="180" fontId="0" fillId="0" borderId="0" xfId="0" applyNumberFormat="1" applyFont="1" applyFill="1" applyBorder="1" applyAlignment="1">
      <alignment horizontal="right" vertical="center" indent="3"/>
    </xf>
    <xf numFmtId="180" fontId="6" fillId="0" borderId="0" xfId="0" applyNumberFormat="1" applyFont="1" applyFill="1" applyBorder="1" applyAlignment="1">
      <alignment horizontal="right" vertical="center" indent="3"/>
    </xf>
    <xf numFmtId="180" fontId="6" fillId="0" borderId="0" xfId="0" applyNumberFormat="1" applyFont="1" applyFill="1" applyBorder="1" applyAlignment="1">
      <alignment horizontal="center" vertical="center"/>
    </xf>
    <xf numFmtId="180" fontId="0" fillId="0" borderId="2" xfId="0" applyNumberFormat="1" applyFont="1" applyFill="1" applyBorder="1" applyAlignment="1">
      <alignment horizontal="right" vertical="center" indent="1"/>
    </xf>
    <xf numFmtId="180" fontId="6" fillId="0" borderId="2" xfId="0" applyNumberFormat="1" applyFont="1" applyFill="1" applyBorder="1" applyAlignment="1">
      <alignment horizontal="right" vertical="center" indent="1"/>
    </xf>
    <xf numFmtId="180" fontId="0" fillId="0" borderId="10" xfId="0" applyNumberFormat="1" applyFont="1" applyFill="1" applyBorder="1" applyAlignment="1">
      <alignment horizontal="right" vertical="center" indent="1"/>
    </xf>
    <xf numFmtId="190" fontId="0" fillId="0" borderId="0" xfId="0" applyNumberFormat="1" applyFont="1" applyFill="1" applyBorder="1" applyAlignment="1">
      <alignment horizontal="center" vertical="center"/>
    </xf>
    <xf numFmtId="190" fontId="0" fillId="0" borderId="1" xfId="0" applyNumberFormat="1" applyFont="1" applyFill="1" applyBorder="1" applyAlignment="1">
      <alignment horizontal="center" vertical="center"/>
    </xf>
    <xf numFmtId="186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90" fontId="25" fillId="0" borderId="0" xfId="0" applyNumberFormat="1" applyFont="1" applyFill="1" applyBorder="1" applyAlignment="1">
      <alignment horizontal="center" vertical="center"/>
    </xf>
    <xf numFmtId="186" fontId="25" fillId="0" borderId="1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shrinkToFit="1"/>
    </xf>
    <xf numFmtId="0" fontId="6" fillId="0" borderId="5" xfId="0" applyNumberFormat="1" applyFont="1" applyFill="1" applyBorder="1" applyAlignment="1">
      <alignment horizontal="center" vertical="center" shrinkToFit="1"/>
    </xf>
    <xf numFmtId="0" fontId="25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 indent="1"/>
    </xf>
    <xf numFmtId="176" fontId="6" fillId="0" borderId="7" xfId="0" applyNumberFormat="1" applyFont="1" applyFill="1" applyBorder="1" applyAlignment="1">
      <alignment horizontal="right" vertical="center" indent="1"/>
    </xf>
    <xf numFmtId="0" fontId="6" fillId="0" borderId="7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 indent="1"/>
    </xf>
    <xf numFmtId="179" fontId="17" fillId="0" borderId="13" xfId="18" applyFont="1" applyFill="1" applyBorder="1" applyAlignment="1">
      <alignment horizontal="center" vertical="center" shrinkToFit="1"/>
    </xf>
    <xf numFmtId="179" fontId="17" fillId="0" borderId="1" xfId="18" applyFont="1" applyFill="1" applyBorder="1" applyAlignment="1">
      <alignment horizontal="center" vertical="center" shrinkToFit="1"/>
    </xf>
    <xf numFmtId="186" fontId="17" fillId="0" borderId="1" xfId="0" applyNumberFormat="1" applyFont="1" applyFill="1" applyBorder="1" applyAlignment="1">
      <alignment horizontal="center" vertical="center" shrinkToFit="1"/>
    </xf>
    <xf numFmtId="198" fontId="0" fillId="0" borderId="0" xfId="0" applyNumberFormat="1" applyFont="1" applyFill="1" applyBorder="1" applyAlignment="1">
      <alignment horizontal="center" vertical="center"/>
    </xf>
    <xf numFmtId="197" fontId="0" fillId="0" borderId="0" xfId="0" applyNumberFormat="1" applyFont="1" applyFill="1" applyBorder="1" applyAlignment="1">
      <alignment horizontal="center" vertical="center"/>
    </xf>
    <xf numFmtId="197" fontId="25" fillId="0" borderId="0" xfId="0" applyNumberFormat="1" applyFont="1" applyFill="1" applyBorder="1" applyAlignment="1">
      <alignment horizontal="center" vertical="center"/>
    </xf>
    <xf numFmtId="198" fontId="25" fillId="0" borderId="0" xfId="0" applyNumberFormat="1" applyFont="1" applyFill="1" applyBorder="1" applyAlignment="1">
      <alignment horizontal="center" vertical="center"/>
    </xf>
    <xf numFmtId="186" fontId="6" fillId="0" borderId="7" xfId="0" applyNumberFormat="1" applyFont="1" applyFill="1" applyBorder="1" applyAlignment="1">
      <alignment horizontal="center" vertical="center" shrinkToFit="1"/>
    </xf>
    <xf numFmtId="190" fontId="17" fillId="0" borderId="0" xfId="0" applyNumberFormat="1" applyFont="1" applyFill="1" applyBorder="1" applyAlignment="1">
      <alignment horizontal="center" vertical="center" shrinkToFit="1"/>
    </xf>
    <xf numFmtId="191" fontId="17" fillId="0" borderId="0" xfId="18" applyNumberFormat="1" applyFont="1" applyFill="1" applyBorder="1" applyAlignment="1">
      <alignment horizontal="center" vertical="center" shrinkToFit="1"/>
    </xf>
    <xf numFmtId="179" fontId="17" fillId="0" borderId="0" xfId="18" applyFont="1" applyFill="1" applyBorder="1" applyAlignment="1">
      <alignment horizontal="center" vertical="center" shrinkToFit="1"/>
    </xf>
    <xf numFmtId="188" fontId="17" fillId="0" borderId="0" xfId="0" applyNumberFormat="1" applyFont="1" applyFill="1" applyBorder="1" applyAlignment="1">
      <alignment horizontal="center" vertical="center" shrinkToFit="1"/>
    </xf>
    <xf numFmtId="178" fontId="17" fillId="0" borderId="0" xfId="0" applyNumberFormat="1" applyFont="1" applyFill="1" applyBorder="1" applyAlignment="1">
      <alignment horizontal="center" vertical="center" shrinkToFit="1"/>
    </xf>
    <xf numFmtId="189" fontId="17" fillId="0" borderId="0" xfId="0" applyNumberFormat="1" applyFont="1" applyFill="1" applyBorder="1" applyAlignment="1">
      <alignment horizontal="center" vertical="center" shrinkToFit="1"/>
    </xf>
    <xf numFmtId="194" fontId="17" fillId="0" borderId="0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>
      <alignment horizontal="center" vertical="center" shrinkToFit="1"/>
    </xf>
    <xf numFmtId="196" fontId="17" fillId="0" borderId="0" xfId="0" applyNumberFormat="1" applyFont="1" applyFill="1" applyBorder="1" applyAlignment="1">
      <alignment horizontal="center" vertical="center" shrinkToFit="1"/>
    </xf>
    <xf numFmtId="186" fontId="17" fillId="0" borderId="0" xfId="0" applyNumberFormat="1" applyFont="1" applyFill="1" applyBorder="1" applyAlignment="1">
      <alignment horizontal="center" vertical="center" shrinkToFit="1"/>
    </xf>
    <xf numFmtId="209" fontId="17" fillId="0" borderId="0" xfId="0" applyNumberFormat="1" applyFont="1" applyFill="1" applyBorder="1" applyAlignment="1">
      <alignment horizontal="center" vertical="center" shrinkToFit="1"/>
    </xf>
    <xf numFmtId="209" fontId="17" fillId="0" borderId="0" xfId="18" applyNumberFormat="1" applyFont="1" applyFill="1" applyBorder="1" applyAlignment="1" quotePrefix="1">
      <alignment horizontal="center" vertical="center" shrinkToFit="1"/>
    </xf>
    <xf numFmtId="209" fontId="6" fillId="0" borderId="7" xfId="0" applyNumberFormat="1" applyFont="1" applyFill="1" applyBorder="1" applyAlignment="1">
      <alignment horizontal="center" vertical="center" shrinkToFit="1"/>
    </xf>
    <xf numFmtId="189" fontId="17" fillId="0" borderId="0" xfId="0" applyNumberFormat="1" applyFont="1" applyFill="1" applyBorder="1" applyAlignment="1">
      <alignment horizontal="center" vertical="center"/>
    </xf>
    <xf numFmtId="188" fontId="17" fillId="0" borderId="0" xfId="0" applyNumberFormat="1" applyFont="1" applyFill="1" applyBorder="1" applyAlignment="1">
      <alignment horizontal="center" vertical="center"/>
    </xf>
    <xf numFmtId="190" fontId="17" fillId="0" borderId="0" xfId="0" applyNumberFormat="1" applyFont="1" applyFill="1" applyBorder="1" applyAlignment="1">
      <alignment horizontal="center" vertical="center"/>
    </xf>
    <xf numFmtId="179" fontId="17" fillId="0" borderId="0" xfId="18" applyFont="1" applyFill="1" applyBorder="1" applyAlignment="1">
      <alignment horizontal="center" vertical="center"/>
    </xf>
    <xf numFmtId="191" fontId="17" fillId="0" borderId="0" xfId="18" applyNumberFormat="1" applyFont="1" applyFill="1" applyBorder="1" applyAlignment="1">
      <alignment horizontal="center" vertical="center"/>
    </xf>
    <xf numFmtId="188" fontId="17" fillId="0" borderId="0" xfId="18" applyNumberFormat="1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horizontal="center" vertical="center"/>
    </xf>
    <xf numFmtId="195" fontId="17" fillId="0" borderId="0" xfId="0" applyNumberFormat="1" applyFont="1" applyFill="1" applyBorder="1" applyAlignment="1">
      <alignment horizontal="center" vertical="center" shrinkToFit="1"/>
    </xf>
    <xf numFmtId="187" fontId="17" fillId="0" borderId="0" xfId="0" applyNumberFormat="1" applyFont="1" applyFill="1" applyBorder="1" applyAlignment="1">
      <alignment horizontal="center" vertical="center" shrinkToFit="1"/>
    </xf>
    <xf numFmtId="180" fontId="10" fillId="0" borderId="0" xfId="0" applyNumberFormat="1" applyFont="1" applyBorder="1" applyAlignment="1">
      <alignment horizontal="right" vertical="center" indent="3"/>
    </xf>
    <xf numFmtId="180" fontId="10" fillId="0" borderId="0" xfId="0" applyNumberFormat="1" applyFont="1" applyAlignment="1">
      <alignment horizontal="right" vertical="center" indent="3"/>
    </xf>
    <xf numFmtId="180" fontId="10" fillId="0" borderId="0" xfId="0" applyNumberFormat="1" applyFont="1" applyFill="1" applyBorder="1" applyAlignment="1">
      <alignment horizontal="right" vertical="center" indent="3" shrinkToFit="1"/>
    </xf>
    <xf numFmtId="180" fontId="6" fillId="0" borderId="7" xfId="0" applyNumberFormat="1" applyFont="1" applyFill="1" applyBorder="1" applyAlignment="1">
      <alignment horizontal="right" vertical="center" indent="3" shrinkToFit="1"/>
    </xf>
    <xf numFmtId="180" fontId="6" fillId="0" borderId="5" xfId="0" applyNumberFormat="1" applyFont="1" applyFill="1" applyBorder="1" applyAlignment="1">
      <alignment horizontal="right" vertical="center" indent="3" shrinkToFit="1"/>
    </xf>
    <xf numFmtId="0" fontId="0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 wrapText="1" shrinkToFit="1"/>
    </xf>
    <xf numFmtId="0" fontId="5" fillId="2" borderId="16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Continuous" vertical="center" wrapText="1"/>
    </xf>
    <xf numFmtId="0" fontId="0" fillId="2" borderId="8" xfId="0" applyFont="1" applyFill="1" applyBorder="1" applyAlignment="1">
      <alignment horizontal="centerContinuous" vertical="center" wrapText="1"/>
    </xf>
    <xf numFmtId="0" fontId="0" fillId="2" borderId="8" xfId="0" applyFont="1" applyFill="1" applyBorder="1" applyAlignment="1">
      <alignment horizontal="centerContinuous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 quotePrefix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 wrapText="1" shrinkToFit="1"/>
    </xf>
    <xf numFmtId="0" fontId="14" fillId="2" borderId="1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shrinkToFit="1"/>
    </xf>
    <xf numFmtId="0" fontId="0" fillId="2" borderId="18" xfId="0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centerContinuous" vertical="center" wrapText="1"/>
    </xf>
    <xf numFmtId="0" fontId="5" fillId="2" borderId="16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shrinkToFit="1"/>
    </xf>
    <xf numFmtId="0" fontId="14" fillId="2" borderId="14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shrinkToFit="1"/>
    </xf>
    <xf numFmtId="0" fontId="15" fillId="2" borderId="14" xfId="0" applyFont="1" applyFill="1" applyBorder="1" applyAlignment="1">
      <alignment horizontal="center" vertical="center" wrapText="1" shrinkToFit="1"/>
    </xf>
    <xf numFmtId="0" fontId="14" fillId="2" borderId="14" xfId="0" applyFont="1" applyFill="1" applyBorder="1" applyAlignment="1">
      <alignment horizontal="center" vertical="center" wrapText="1" shrinkToFit="1"/>
    </xf>
    <xf numFmtId="0" fontId="24" fillId="2" borderId="14" xfId="0" applyFont="1" applyFill="1" applyBorder="1" applyAlignment="1">
      <alignment horizontal="center" vertical="center" shrinkToFit="1"/>
    </xf>
    <xf numFmtId="0" fontId="29" fillId="2" borderId="14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/>
    </xf>
    <xf numFmtId="186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4" xfId="0" applyFont="1" applyFill="1" applyBorder="1" applyAlignment="1">
      <alignment horizontal="centerContinuous" vertical="center"/>
    </xf>
    <xf numFmtId="0" fontId="5" fillId="2" borderId="16" xfId="0" applyFont="1" applyFill="1" applyBorder="1" applyAlignment="1" quotePrefix="1">
      <alignment horizontal="center" vertical="center"/>
    </xf>
    <xf numFmtId="0" fontId="5" fillId="2" borderId="16" xfId="0" applyFont="1" applyFill="1" applyBorder="1" applyAlignment="1" quotePrefix="1">
      <alignment horizontal="center" vertical="center" shrinkToFit="1"/>
    </xf>
    <xf numFmtId="0" fontId="0" fillId="2" borderId="17" xfId="0" applyFont="1" applyFill="1" applyBorder="1" applyAlignment="1" quotePrefix="1">
      <alignment horizontal="center" vertical="center"/>
    </xf>
    <xf numFmtId="0" fontId="0" fillId="2" borderId="17" xfId="0" applyFont="1" applyFill="1" applyBorder="1" applyAlignment="1" quotePrefix="1">
      <alignment horizontal="center" vertical="center" shrinkToFi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5" fillId="0" borderId="4" xfId="0" applyFont="1" applyFill="1" applyBorder="1" applyAlignment="1" quotePrefix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 quotePrefix="1">
      <alignment horizontal="center" vertical="center" wrapText="1"/>
    </xf>
    <xf numFmtId="0" fontId="27" fillId="2" borderId="19" xfId="0" applyFont="1" applyFill="1" applyBorder="1" applyAlignment="1">
      <alignment horizontal="center" wrapText="1"/>
    </xf>
    <xf numFmtId="0" fontId="27" fillId="2" borderId="20" xfId="0" applyFont="1" applyFill="1" applyBorder="1" applyAlignment="1">
      <alignment horizontal="center" wrapText="1"/>
    </xf>
    <xf numFmtId="0" fontId="0" fillId="2" borderId="0" xfId="0" applyFont="1" applyFill="1" applyAlignment="1">
      <alignment vertical="center"/>
    </xf>
    <xf numFmtId="0" fontId="10" fillId="2" borderId="21" xfId="0" applyFont="1" applyFill="1" applyBorder="1" applyAlignment="1">
      <alignment horizontal="center" wrapText="1"/>
    </xf>
    <xf numFmtId="0" fontId="27" fillId="2" borderId="22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 wrapText="1"/>
    </xf>
    <xf numFmtId="0" fontId="0" fillId="2" borderId="0" xfId="0" applyFont="1" applyFill="1" applyAlignment="1">
      <alignment vertical="center"/>
    </xf>
    <xf numFmtId="0" fontId="0" fillId="2" borderId="23" xfId="0" applyFont="1" applyFill="1" applyBorder="1" applyAlignment="1">
      <alignment horizontal="center" wrapText="1"/>
    </xf>
    <xf numFmtId="0" fontId="27" fillId="2" borderId="24" xfId="0" applyFont="1" applyFill="1" applyBorder="1" applyAlignment="1">
      <alignment horizontal="center" wrapText="1"/>
    </xf>
    <xf numFmtId="0" fontId="0" fillId="2" borderId="22" xfId="0" applyFont="1" applyFill="1" applyBorder="1" applyAlignment="1">
      <alignment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27" fillId="2" borderId="28" xfId="0" applyFont="1" applyFill="1" applyBorder="1" applyAlignment="1">
      <alignment horizontal="center" wrapText="1"/>
    </xf>
    <xf numFmtId="0" fontId="0" fillId="2" borderId="21" xfId="0" applyFont="1" applyFill="1" applyBorder="1" applyAlignment="1">
      <alignment wrapText="1"/>
    </xf>
    <xf numFmtId="0" fontId="0" fillId="2" borderId="22" xfId="0" applyFont="1" applyFill="1" applyBorder="1" applyAlignment="1">
      <alignment wrapText="1"/>
    </xf>
    <xf numFmtId="0" fontId="10" fillId="2" borderId="29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180" fontId="10" fillId="2" borderId="0" xfId="0" applyNumberFormat="1" applyFont="1" applyFill="1" applyBorder="1" applyAlignment="1">
      <alignment horizontal="center" vertical="center"/>
    </xf>
    <xf numFmtId="209" fontId="1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wrapText="1"/>
    </xf>
    <xf numFmtId="180" fontId="10" fillId="2" borderId="0" xfId="0" applyNumberFormat="1" applyFont="1" applyFill="1" applyBorder="1" applyAlignment="1">
      <alignment horizontal="right" vertical="center" wrapText="1" indent="1"/>
    </xf>
    <xf numFmtId="0" fontId="10" fillId="2" borderId="3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/>
    </xf>
    <xf numFmtId="180" fontId="6" fillId="2" borderId="7" xfId="0" applyNumberFormat="1" applyFont="1" applyFill="1" applyBorder="1" applyAlignment="1">
      <alignment horizontal="center" vertical="center"/>
    </xf>
    <xf numFmtId="209" fontId="6" fillId="2" borderId="7" xfId="0" applyNumberFormat="1" applyFont="1" applyFill="1" applyBorder="1" applyAlignment="1">
      <alignment horizontal="center" vertical="center"/>
    </xf>
    <xf numFmtId="0" fontId="9" fillId="0" borderId="18" xfId="0" applyFont="1" applyBorder="1" applyAlignment="1" quotePrefix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14" xfId="0" applyFont="1" applyFill="1" applyBorder="1" applyAlignment="1" quotePrefix="1">
      <alignment horizontal="center" vertical="center" wrapText="1"/>
    </xf>
    <xf numFmtId="180" fontId="6" fillId="2" borderId="7" xfId="17" applyNumberFormat="1" applyFont="1" applyFill="1" applyBorder="1" applyAlignment="1">
      <alignment horizontal="right" vertical="center" inden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vertical="center"/>
    </xf>
    <xf numFmtId="0" fontId="27" fillId="2" borderId="2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10" fillId="2" borderId="2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/>
    </xf>
    <xf numFmtId="0" fontId="0" fillId="2" borderId="17" xfId="0" applyFont="1" applyFill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 wrapText="1" shrinkToFit="1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wrapText="1" shrinkToFit="1"/>
    </xf>
    <xf numFmtId="0" fontId="0" fillId="2" borderId="0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wrapText="1"/>
    </xf>
    <xf numFmtId="0" fontId="0" fillId="2" borderId="22" xfId="0" applyFill="1" applyBorder="1" applyAlignment="1">
      <alignment wrapText="1"/>
    </xf>
    <xf numFmtId="0" fontId="27" fillId="2" borderId="26" xfId="0" applyFont="1" applyFill="1" applyBorder="1" applyAlignment="1">
      <alignment horizontal="center" wrapText="1"/>
    </xf>
    <xf numFmtId="0" fontId="0" fillId="0" borderId="14" xfId="0" applyFont="1" applyBorder="1" applyAlignment="1" quotePrefix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26" xfId="0" applyFill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quotePrefix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9" fillId="0" borderId="3" xfId="0" applyFont="1" applyBorder="1" applyAlignment="1" quotePrefix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9" fillId="0" borderId="16" xfId="0" applyFont="1" applyBorder="1" applyAlignment="1" quotePrefix="1">
      <alignment horizontal="center" vertical="center" wrapText="1"/>
    </xf>
    <xf numFmtId="0" fontId="0" fillId="0" borderId="17" xfId="0" applyFont="1" applyBorder="1" applyAlignment="1" quotePrefix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5" fillId="0" borderId="16" xfId="0" applyFont="1" applyFill="1" applyBorder="1" applyAlignment="1" quotePrefix="1">
      <alignment horizontal="center" vertical="center" wrapText="1"/>
    </xf>
    <xf numFmtId="0" fontId="5" fillId="0" borderId="17" xfId="0" applyFont="1" applyFill="1" applyBorder="1" applyAlignment="1" quotePrefix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indent="1" shrinkToFit="1"/>
    </xf>
    <xf numFmtId="0" fontId="17" fillId="0" borderId="0" xfId="0" applyFont="1" applyFill="1" applyBorder="1" applyAlignment="1">
      <alignment horizontal="left" vertical="center" indent="1" shrinkToFit="1"/>
    </xf>
    <xf numFmtId="3" fontId="17" fillId="0" borderId="2" xfId="0" applyNumberFormat="1" applyFont="1" applyFill="1" applyBorder="1" applyAlignment="1">
      <alignment horizontal="left" vertical="center" indent="1" shrinkToFit="1"/>
    </xf>
    <xf numFmtId="3" fontId="17" fillId="0" borderId="0" xfId="0" applyNumberFormat="1" applyFont="1" applyFill="1" applyBorder="1" applyAlignment="1" quotePrefix="1">
      <alignment horizontal="left" vertical="center" indent="1" shrinkToFit="1"/>
    </xf>
    <xf numFmtId="0" fontId="0" fillId="0" borderId="0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 shrinkToFit="1"/>
    </xf>
    <xf numFmtId="0" fontId="14" fillId="0" borderId="0" xfId="0" applyFont="1" applyFill="1" applyAlignment="1">
      <alignment horizontal="left" vertical="center"/>
    </xf>
    <xf numFmtId="3" fontId="30" fillId="0" borderId="2" xfId="0" applyNumberFormat="1" applyFont="1" applyFill="1" applyBorder="1" applyAlignment="1" quotePrefix="1">
      <alignment horizontal="left" vertical="center" shrinkToFit="1"/>
    </xf>
    <xf numFmtId="3" fontId="30" fillId="0" borderId="2" xfId="0" applyNumberFormat="1" applyFont="1" applyFill="1" applyBorder="1" applyAlignment="1">
      <alignment horizontal="left" vertical="center" shrinkToFit="1"/>
    </xf>
    <xf numFmtId="0" fontId="17" fillId="0" borderId="15" xfId="0" applyFont="1" applyFill="1" applyBorder="1" applyAlignment="1">
      <alignment horizontal="left" vertical="center" indent="1" shrinkToFit="1"/>
    </xf>
    <xf numFmtId="0" fontId="17" fillId="0" borderId="11" xfId="0" applyFont="1" applyFill="1" applyBorder="1" applyAlignment="1">
      <alignment horizontal="left" vertical="center" indent="1" shrinkToFit="1"/>
    </xf>
    <xf numFmtId="3" fontId="17" fillId="0" borderId="2" xfId="0" applyNumberFormat="1" applyFont="1" applyFill="1" applyBorder="1" applyAlignment="1" quotePrefix="1">
      <alignment horizontal="left" vertical="center" indent="1" shrinkToFit="1"/>
    </xf>
    <xf numFmtId="0" fontId="30" fillId="0" borderId="15" xfId="0" applyFont="1" applyFill="1" applyBorder="1" applyAlignment="1">
      <alignment horizontal="left" vertical="center" shrinkToFit="1"/>
    </xf>
    <xf numFmtId="0" fontId="14" fillId="0" borderId="1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2" borderId="13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17" fillId="0" borderId="15" xfId="0" applyFont="1" applyBorder="1" applyAlignment="1">
      <alignment horizontal="left" vertical="center" indent="1" shrinkToFit="1"/>
    </xf>
    <xf numFmtId="0" fontId="17" fillId="0" borderId="0" xfId="0" applyFont="1" applyBorder="1" applyAlignment="1">
      <alignment horizontal="left" vertical="center" indent="1" shrinkToFit="1"/>
    </xf>
    <xf numFmtId="3" fontId="17" fillId="0" borderId="2" xfId="0" applyNumberFormat="1" applyFont="1" applyBorder="1" applyAlignment="1">
      <alignment horizontal="left" vertical="center" indent="1" shrinkToFit="1"/>
    </xf>
    <xf numFmtId="3" fontId="17" fillId="0" borderId="0" xfId="0" applyNumberFormat="1" applyFont="1" applyBorder="1" applyAlignment="1" quotePrefix="1">
      <alignment horizontal="left" vertical="center" indent="1" shrinkToFit="1"/>
    </xf>
    <xf numFmtId="0" fontId="17" fillId="0" borderId="2" xfId="0" applyFont="1" applyBorder="1" applyAlignment="1">
      <alignment horizontal="left" vertical="center" indent="1" shrinkToFit="1"/>
    </xf>
    <xf numFmtId="3" fontId="17" fillId="0" borderId="2" xfId="0" applyNumberFormat="1" applyFont="1" applyBorder="1" applyAlignment="1" quotePrefix="1">
      <alignment horizontal="left" vertical="center" indent="1" shrinkToFi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27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17" fillId="2" borderId="3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27" fillId="2" borderId="33" xfId="0" applyFont="1" applyFill="1" applyBorder="1" applyAlignment="1">
      <alignment horizontal="center" vertical="center" wrapText="1"/>
    </xf>
    <xf numFmtId="0" fontId="27" fillId="2" borderId="32" xfId="0" applyFont="1" applyFill="1" applyBorder="1" applyAlignment="1">
      <alignment horizontal="center" wrapText="1"/>
    </xf>
    <xf numFmtId="0" fontId="10" fillId="2" borderId="33" xfId="0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center" wrapText="1"/>
    </xf>
    <xf numFmtId="0" fontId="0" fillId="2" borderId="22" xfId="0" applyFont="1" applyFill="1" applyBorder="1" applyAlignment="1">
      <alignment horizontal="center" wrapText="1"/>
    </xf>
    <xf numFmtId="0" fontId="0" fillId="2" borderId="29" xfId="0" applyFont="1" applyFill="1" applyBorder="1" applyAlignment="1">
      <alignment horizontal="center" wrapText="1"/>
    </xf>
    <xf numFmtId="0" fontId="0" fillId="2" borderId="32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wrapText="1"/>
    </xf>
    <xf numFmtId="0" fontId="10" fillId="2" borderId="35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 wrapText="1"/>
    </xf>
    <xf numFmtId="0" fontId="27" fillId="2" borderId="31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/>
    </xf>
    <xf numFmtId="0" fontId="10" fillId="2" borderId="44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wrapText="1"/>
    </xf>
    <xf numFmtId="0" fontId="9" fillId="2" borderId="44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7" fillId="2" borderId="24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27" fillId="2" borderId="22" xfId="0" applyFont="1" applyFill="1" applyBorder="1" applyAlignment="1">
      <alignment horizontal="center" wrapText="1"/>
    </xf>
    <xf numFmtId="0" fontId="27" fillId="2" borderId="20" xfId="0" applyFont="1" applyFill="1" applyBorder="1" applyAlignment="1">
      <alignment horizontal="center" vertical="center" wrapText="1"/>
    </xf>
    <xf numFmtId="0" fontId="27" fillId="2" borderId="22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wrapText="1"/>
    </xf>
    <xf numFmtId="0" fontId="27" fillId="2" borderId="44" xfId="0" applyFont="1" applyFill="1" applyBorder="1" applyAlignment="1">
      <alignment horizontal="center" wrapText="1"/>
    </xf>
    <xf numFmtId="0" fontId="27" fillId="2" borderId="20" xfId="0" applyFont="1" applyFill="1" applyBorder="1" applyAlignment="1">
      <alignment horizontal="center" wrapText="1"/>
    </xf>
    <xf numFmtId="0" fontId="27" fillId="2" borderId="12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21" xfId="0" applyFont="1" applyFill="1" applyBorder="1" applyAlignment="1">
      <alignment horizontal="center" wrapText="1"/>
    </xf>
    <xf numFmtId="0" fontId="27" fillId="2" borderId="34" xfId="0" applyFont="1" applyFill="1" applyBorder="1" applyAlignment="1">
      <alignment horizontal="center" wrapText="1"/>
    </xf>
    <xf numFmtId="0" fontId="27" fillId="2" borderId="35" xfId="0" applyFont="1" applyFill="1" applyBorder="1" applyAlignment="1">
      <alignment horizontal="center" wrapText="1"/>
    </xf>
    <xf numFmtId="0" fontId="27" fillId="2" borderId="27" xfId="0" applyFont="1" applyFill="1" applyBorder="1" applyAlignment="1">
      <alignment horizontal="center" wrapText="1"/>
    </xf>
    <xf numFmtId="0" fontId="0" fillId="2" borderId="34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0" fillId="2" borderId="27" xfId="0" applyFill="1" applyBorder="1" applyAlignment="1">
      <alignment wrapText="1"/>
    </xf>
    <xf numFmtId="0" fontId="1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86" fontId="35" fillId="0" borderId="0" xfId="0" applyNumberFormat="1" applyFont="1" applyFill="1" applyAlignment="1">
      <alignment vertical="center"/>
    </xf>
    <xf numFmtId="197" fontId="10" fillId="0" borderId="0" xfId="0" applyNumberFormat="1" applyFont="1" applyFill="1" applyBorder="1" applyAlignment="1">
      <alignment horizontal="center" vertical="center"/>
    </xf>
    <xf numFmtId="199" fontId="10" fillId="0" borderId="0" xfId="0" applyNumberFormat="1" applyFont="1" applyFill="1" applyAlignment="1">
      <alignment vertical="center"/>
    </xf>
  </cellXfs>
  <cellStyles count="7">
    <cellStyle name="Normal" xfId="0"/>
    <cellStyle name="Percent" xfId="15"/>
    <cellStyle name="Comma" xfId="16"/>
    <cellStyle name="Comma [0]" xfId="17"/>
    <cellStyle name="콤마 [0]_해안선및도서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zoomScaleSheetLayoutView="100" workbookViewId="0" topLeftCell="A1">
      <selection activeCell="K7" sqref="K7"/>
    </sheetView>
  </sheetViews>
  <sheetFormatPr defaultColWidth="9.140625" defaultRowHeight="12.75"/>
  <cols>
    <col min="1" max="1" width="16.28125" style="2" customWidth="1"/>
    <col min="2" max="13" width="7.421875" style="2" customWidth="1"/>
    <col min="14" max="14" width="12.7109375" style="2" customWidth="1"/>
    <col min="15" max="15" width="14.28125" style="2" customWidth="1"/>
    <col min="16" max="16384" width="9.140625" style="2" customWidth="1"/>
  </cols>
  <sheetData>
    <row r="1" spans="1:29" s="261" customFormat="1" ht="35.25" customHeight="1">
      <c r="A1" s="452" t="s">
        <v>497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60"/>
    </row>
    <row r="2" spans="1:15" s="6" customFormat="1" ht="22.5" customHeight="1">
      <c r="A2" s="1" t="s">
        <v>312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0.25" customHeight="1">
      <c r="A3" s="2" t="s">
        <v>13</v>
      </c>
      <c r="O3" s="3" t="s">
        <v>14</v>
      </c>
    </row>
    <row r="4" spans="1:16" s="8" customFormat="1" ht="45" customHeight="1">
      <c r="A4" s="441" t="s">
        <v>20</v>
      </c>
      <c r="B4" s="447" t="s">
        <v>33</v>
      </c>
      <c r="C4" s="448"/>
      <c r="D4" s="448"/>
      <c r="E4" s="448"/>
      <c r="F4" s="448"/>
      <c r="G4" s="449"/>
      <c r="H4" s="450" t="s">
        <v>34</v>
      </c>
      <c r="I4" s="450"/>
      <c r="J4" s="450"/>
      <c r="K4" s="450"/>
      <c r="L4" s="450"/>
      <c r="M4" s="451"/>
      <c r="N4" s="443" t="s">
        <v>35</v>
      </c>
      <c r="O4" s="445" t="s">
        <v>21</v>
      </c>
      <c r="P4" s="7"/>
    </row>
    <row r="5" spans="1:16" s="8" customFormat="1" ht="45" customHeight="1">
      <c r="A5" s="442"/>
      <c r="B5" s="21" t="s">
        <v>36</v>
      </c>
      <c r="C5" s="21" t="s">
        <v>37</v>
      </c>
      <c r="D5" s="21" t="s">
        <v>38</v>
      </c>
      <c r="E5" s="21" t="s">
        <v>39</v>
      </c>
      <c r="F5" s="21" t="s">
        <v>40</v>
      </c>
      <c r="G5" s="23" t="s">
        <v>41</v>
      </c>
      <c r="H5" s="71" t="s">
        <v>42</v>
      </c>
      <c r="I5" s="22" t="s">
        <v>22</v>
      </c>
      <c r="J5" s="22" t="s">
        <v>23</v>
      </c>
      <c r="K5" s="22" t="s">
        <v>24</v>
      </c>
      <c r="L5" s="21" t="s">
        <v>25</v>
      </c>
      <c r="M5" s="23" t="s">
        <v>26</v>
      </c>
      <c r="N5" s="444"/>
      <c r="O5" s="446"/>
      <c r="P5" s="7"/>
    </row>
    <row r="6" spans="1:15" s="10" customFormat="1" ht="27.75" customHeight="1">
      <c r="A6" s="9" t="s">
        <v>308</v>
      </c>
      <c r="B6" s="213">
        <f>SUM(C6:G6)</f>
        <v>104</v>
      </c>
      <c r="C6" s="24">
        <v>0</v>
      </c>
      <c r="D6" s="24">
        <v>0</v>
      </c>
      <c r="E6" s="24">
        <v>0</v>
      </c>
      <c r="F6" s="216">
        <v>20</v>
      </c>
      <c r="G6" s="217">
        <v>84</v>
      </c>
      <c r="H6" s="216">
        <f>SUM(I6:M6)</f>
        <v>474</v>
      </c>
      <c r="I6" s="24">
        <v>0</v>
      </c>
      <c r="J6" s="24">
        <v>0</v>
      </c>
      <c r="K6" s="24">
        <v>0</v>
      </c>
      <c r="L6" s="216">
        <v>7</v>
      </c>
      <c r="M6" s="216">
        <v>467</v>
      </c>
      <c r="N6" s="223">
        <v>38</v>
      </c>
      <c r="O6" s="96" t="s">
        <v>424</v>
      </c>
    </row>
    <row r="7" spans="1:18" s="10" customFormat="1" ht="27.75" customHeight="1">
      <c r="A7" s="11" t="s">
        <v>28</v>
      </c>
      <c r="B7" s="213">
        <v>82</v>
      </c>
      <c r="C7" s="154" t="s">
        <v>27</v>
      </c>
      <c r="D7" s="154" t="s">
        <v>27</v>
      </c>
      <c r="E7" s="154" t="s">
        <v>27</v>
      </c>
      <c r="F7" s="216">
        <v>26</v>
      </c>
      <c r="G7" s="217">
        <v>56</v>
      </c>
      <c r="H7" s="218">
        <v>143</v>
      </c>
      <c r="I7" s="26" t="s">
        <v>27</v>
      </c>
      <c r="J7" s="25" t="s">
        <v>27</v>
      </c>
      <c r="K7" s="25" t="s">
        <v>27</v>
      </c>
      <c r="L7" s="218">
        <v>5</v>
      </c>
      <c r="M7" s="218">
        <v>138</v>
      </c>
      <c r="N7" s="224">
        <v>90</v>
      </c>
      <c r="O7" s="96" t="s">
        <v>425</v>
      </c>
      <c r="R7" s="12"/>
    </row>
    <row r="8" spans="1:15" s="10" customFormat="1" ht="27.75" customHeight="1">
      <c r="A8" s="9" t="s">
        <v>309</v>
      </c>
      <c r="B8" s="213">
        <f>SUM(C8:G8)</f>
        <v>103</v>
      </c>
      <c r="C8" s="24">
        <v>0</v>
      </c>
      <c r="D8" s="24">
        <v>0</v>
      </c>
      <c r="E8" s="24">
        <v>0</v>
      </c>
      <c r="F8" s="216">
        <v>21</v>
      </c>
      <c r="G8" s="217">
        <v>82</v>
      </c>
      <c r="H8" s="216">
        <f>SUM(I8:M8)</f>
        <v>497</v>
      </c>
      <c r="I8" s="24">
        <v>0</v>
      </c>
      <c r="J8" s="24">
        <v>0</v>
      </c>
      <c r="K8" s="24">
        <v>0</v>
      </c>
      <c r="L8" s="216">
        <v>8</v>
      </c>
      <c r="M8" s="216">
        <v>489</v>
      </c>
      <c r="N8" s="223">
        <v>45</v>
      </c>
      <c r="O8" s="96" t="s">
        <v>274</v>
      </c>
    </row>
    <row r="9" spans="1:18" s="10" customFormat="1" ht="27.75" customHeight="1">
      <c r="A9" s="11" t="s">
        <v>29</v>
      </c>
      <c r="B9" s="213">
        <v>84</v>
      </c>
      <c r="C9" s="154" t="s">
        <v>27</v>
      </c>
      <c r="D9" s="154" t="s">
        <v>27</v>
      </c>
      <c r="E9" s="154" t="s">
        <v>27</v>
      </c>
      <c r="F9" s="216">
        <v>29</v>
      </c>
      <c r="G9" s="217">
        <v>55</v>
      </c>
      <c r="H9" s="218">
        <v>149</v>
      </c>
      <c r="I9" s="26" t="s">
        <v>27</v>
      </c>
      <c r="J9" s="25" t="s">
        <v>27</v>
      </c>
      <c r="K9" s="25" t="s">
        <v>27</v>
      </c>
      <c r="L9" s="218">
        <v>6</v>
      </c>
      <c r="M9" s="218">
        <v>143</v>
      </c>
      <c r="N9" s="224">
        <v>93</v>
      </c>
      <c r="O9" s="96" t="s">
        <v>426</v>
      </c>
      <c r="R9" s="12"/>
    </row>
    <row r="10" spans="1:15" s="10" customFormat="1" ht="27.75" customHeight="1">
      <c r="A10" s="9" t="s">
        <v>310</v>
      </c>
      <c r="B10" s="213">
        <v>105</v>
      </c>
      <c r="C10" s="24">
        <v>0</v>
      </c>
      <c r="D10" s="24">
        <v>0</v>
      </c>
      <c r="E10" s="24">
        <v>0</v>
      </c>
      <c r="F10" s="216">
        <v>22</v>
      </c>
      <c r="G10" s="217">
        <v>83</v>
      </c>
      <c r="H10" s="216">
        <v>272</v>
      </c>
      <c r="I10" s="24">
        <v>0</v>
      </c>
      <c r="J10" s="24">
        <v>0</v>
      </c>
      <c r="K10" s="24">
        <v>0</v>
      </c>
      <c r="L10" s="216">
        <v>7</v>
      </c>
      <c r="M10" s="216">
        <v>265</v>
      </c>
      <c r="N10" s="223">
        <v>49</v>
      </c>
      <c r="O10" s="96" t="s">
        <v>275</v>
      </c>
    </row>
    <row r="11" spans="1:18" s="10" customFormat="1" ht="27.75" customHeight="1">
      <c r="A11" s="11" t="s">
        <v>30</v>
      </c>
      <c r="B11" s="213">
        <v>86</v>
      </c>
      <c r="C11" s="154" t="s">
        <v>27</v>
      </c>
      <c r="D11" s="154" t="s">
        <v>27</v>
      </c>
      <c r="E11" s="154" t="s">
        <v>27</v>
      </c>
      <c r="F11" s="216">
        <v>33</v>
      </c>
      <c r="G11" s="217">
        <v>53</v>
      </c>
      <c r="H11" s="218">
        <v>133</v>
      </c>
      <c r="I11" s="26" t="s">
        <v>27</v>
      </c>
      <c r="J11" s="25" t="s">
        <v>27</v>
      </c>
      <c r="K11" s="25" t="s">
        <v>27</v>
      </c>
      <c r="L11" s="218">
        <v>6</v>
      </c>
      <c r="M11" s="218">
        <v>127</v>
      </c>
      <c r="N11" s="224">
        <v>98</v>
      </c>
      <c r="O11" s="96" t="s">
        <v>427</v>
      </c>
      <c r="R11" s="12"/>
    </row>
    <row r="12" spans="1:16" s="13" customFormat="1" ht="27.75" customHeight="1">
      <c r="A12" s="9" t="s">
        <v>311</v>
      </c>
      <c r="B12" s="213">
        <v>95</v>
      </c>
      <c r="C12" s="154" t="s">
        <v>27</v>
      </c>
      <c r="D12" s="154" t="s">
        <v>27</v>
      </c>
      <c r="E12" s="154" t="s">
        <v>27</v>
      </c>
      <c r="F12" s="216">
        <v>54</v>
      </c>
      <c r="G12" s="217">
        <v>41</v>
      </c>
      <c r="H12" s="216">
        <v>276</v>
      </c>
      <c r="I12" s="25" t="s">
        <v>27</v>
      </c>
      <c r="J12" s="25" t="s">
        <v>27</v>
      </c>
      <c r="K12" s="25" t="s">
        <v>27</v>
      </c>
      <c r="L12" s="216">
        <v>7</v>
      </c>
      <c r="M12" s="216">
        <v>269</v>
      </c>
      <c r="N12" s="223">
        <v>48</v>
      </c>
      <c r="O12" s="96" t="s">
        <v>276</v>
      </c>
      <c r="P12" s="10"/>
    </row>
    <row r="13" spans="1:16" s="13" customFormat="1" ht="27.75" customHeight="1">
      <c r="A13" s="11" t="s">
        <v>31</v>
      </c>
      <c r="B13" s="213">
        <v>81</v>
      </c>
      <c r="C13" s="24">
        <v>0</v>
      </c>
      <c r="D13" s="24">
        <v>0</v>
      </c>
      <c r="E13" s="24">
        <v>0</v>
      </c>
      <c r="F13" s="216">
        <v>45</v>
      </c>
      <c r="G13" s="217">
        <v>36</v>
      </c>
      <c r="H13" s="216">
        <v>148</v>
      </c>
      <c r="I13" s="24">
        <v>0</v>
      </c>
      <c r="J13" s="24">
        <v>0</v>
      </c>
      <c r="K13" s="24">
        <v>0</v>
      </c>
      <c r="L13" s="216">
        <v>6</v>
      </c>
      <c r="M13" s="216">
        <v>142</v>
      </c>
      <c r="N13" s="223">
        <v>80</v>
      </c>
      <c r="O13" s="96" t="s">
        <v>428</v>
      </c>
      <c r="P13" s="10"/>
    </row>
    <row r="14" spans="1:16" s="18" customFormat="1" ht="27.75" customHeight="1">
      <c r="A14" s="14" t="s">
        <v>32</v>
      </c>
      <c r="B14" s="214">
        <f>SUM(C14:G14)</f>
        <v>151</v>
      </c>
      <c r="C14" s="15">
        <v>0</v>
      </c>
      <c r="D14" s="15">
        <v>0</v>
      </c>
      <c r="E14" s="15">
        <v>0</v>
      </c>
      <c r="F14" s="219">
        <v>79</v>
      </c>
      <c r="G14" s="220">
        <v>72</v>
      </c>
      <c r="H14" s="219">
        <f>SUM(I14:M14)</f>
        <v>390</v>
      </c>
      <c r="I14" s="15">
        <v>0</v>
      </c>
      <c r="J14" s="15">
        <v>0</v>
      </c>
      <c r="K14" s="15">
        <v>0</v>
      </c>
      <c r="L14" s="219">
        <v>19</v>
      </c>
      <c r="M14" s="219">
        <v>371</v>
      </c>
      <c r="N14" s="225">
        <v>123</v>
      </c>
      <c r="O14" s="212" t="s">
        <v>429</v>
      </c>
      <c r="P14" s="17"/>
    </row>
    <row r="15" spans="1:16" s="20" customFormat="1" ht="27.75" customHeight="1">
      <c r="A15" s="65" t="s">
        <v>19</v>
      </c>
      <c r="B15" s="215">
        <f>SUM(C15:G15)</f>
        <v>177</v>
      </c>
      <c r="C15" s="66">
        <v>0</v>
      </c>
      <c r="D15" s="66">
        <v>0</v>
      </c>
      <c r="E15" s="66">
        <v>0</v>
      </c>
      <c r="F15" s="221">
        <v>91</v>
      </c>
      <c r="G15" s="222">
        <v>86</v>
      </c>
      <c r="H15" s="221">
        <f>SUM(I15:M15)</f>
        <v>495</v>
      </c>
      <c r="I15" s="66">
        <v>0</v>
      </c>
      <c r="J15" s="66">
        <v>0</v>
      </c>
      <c r="K15" s="66">
        <v>0</v>
      </c>
      <c r="L15" s="221">
        <v>22</v>
      </c>
      <c r="M15" s="221">
        <v>473</v>
      </c>
      <c r="N15" s="226">
        <v>115</v>
      </c>
      <c r="O15" s="72" t="s">
        <v>19</v>
      </c>
      <c r="P15" s="19"/>
    </row>
    <row r="16" spans="1:15" s="6" customFormat="1" ht="15.75" customHeight="1">
      <c r="A16" s="4" t="s">
        <v>277</v>
      </c>
      <c r="O16" s="68" t="s">
        <v>278</v>
      </c>
    </row>
  </sheetData>
  <mergeCells count="6">
    <mergeCell ref="A1:O1"/>
    <mergeCell ref="A4:A5"/>
    <mergeCell ref="N4:N5"/>
    <mergeCell ref="O4:O5"/>
    <mergeCell ref="B4:G4"/>
    <mergeCell ref="H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8"/>
  <sheetViews>
    <sheetView zoomScaleSheetLayoutView="100" workbookViewId="0" topLeftCell="A10">
      <selection activeCell="J14" sqref="J14"/>
    </sheetView>
  </sheetViews>
  <sheetFormatPr defaultColWidth="9.140625" defaultRowHeight="12.75"/>
  <cols>
    <col min="1" max="1" width="9.140625" style="137" customWidth="1"/>
    <col min="2" max="2" width="13.140625" style="146" customWidth="1"/>
    <col min="3" max="3" width="18.28125" style="146" customWidth="1"/>
    <col min="4" max="5" width="7.421875" style="146" customWidth="1"/>
    <col min="6" max="7" width="7.421875" style="137" customWidth="1"/>
    <col min="8" max="8" width="10.57421875" style="146" customWidth="1"/>
    <col min="9" max="9" width="14.8515625" style="137" customWidth="1"/>
    <col min="10" max="10" width="11.57421875" style="146" customWidth="1"/>
    <col min="11" max="11" width="10.7109375" style="137" customWidth="1"/>
    <col min="12" max="13" width="8.57421875" style="137" customWidth="1"/>
    <col min="14" max="14" width="11.7109375" style="137" customWidth="1"/>
    <col min="15" max="16384" width="9.140625" style="137" customWidth="1"/>
  </cols>
  <sheetData>
    <row r="1" spans="1:15" s="136" customFormat="1" ht="32.25" customHeight="1">
      <c r="A1" s="590" t="s">
        <v>305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</row>
    <row r="2" spans="2:10" s="378" customFormat="1" ht="12.75">
      <c r="B2" s="379"/>
      <c r="C2" s="379"/>
      <c r="D2" s="379"/>
      <c r="E2" s="379"/>
      <c r="H2" s="379"/>
      <c r="J2" s="379"/>
    </row>
    <row r="3" spans="1:15" s="378" customFormat="1" ht="15.75" customHeight="1">
      <c r="A3" s="597" t="s">
        <v>357</v>
      </c>
      <c r="B3" s="384" t="s">
        <v>233</v>
      </c>
      <c r="C3" s="606" t="s">
        <v>268</v>
      </c>
      <c r="D3" s="593" t="s">
        <v>0</v>
      </c>
      <c r="E3" s="608"/>
      <c r="F3" s="608"/>
      <c r="G3" s="609"/>
      <c r="H3" s="384" t="s">
        <v>1</v>
      </c>
      <c r="I3" s="384" t="s">
        <v>2</v>
      </c>
      <c r="J3" s="384" t="s">
        <v>3</v>
      </c>
      <c r="K3" s="610" t="s">
        <v>297</v>
      </c>
      <c r="L3" s="593" t="s">
        <v>237</v>
      </c>
      <c r="M3" s="608"/>
      <c r="N3" s="609"/>
      <c r="O3" s="600" t="s">
        <v>21</v>
      </c>
    </row>
    <row r="4" spans="1:15" s="378" customFormat="1" ht="15.75" customHeight="1">
      <c r="A4" s="598"/>
      <c r="B4" s="605" t="s">
        <v>293</v>
      </c>
      <c r="C4" s="607"/>
      <c r="D4" s="611" t="s">
        <v>4</v>
      </c>
      <c r="E4" s="612"/>
      <c r="F4" s="612"/>
      <c r="G4" s="613"/>
      <c r="H4" s="387" t="s">
        <v>5</v>
      </c>
      <c r="I4" s="387" t="s">
        <v>6</v>
      </c>
      <c r="J4" s="387" t="s">
        <v>241</v>
      </c>
      <c r="K4" s="605"/>
      <c r="L4" s="611" t="s">
        <v>242</v>
      </c>
      <c r="M4" s="612"/>
      <c r="N4" s="613"/>
      <c r="O4" s="601"/>
    </row>
    <row r="5" spans="1:15" s="378" customFormat="1" ht="15.75" customHeight="1">
      <c r="A5" s="598"/>
      <c r="B5" s="605"/>
      <c r="C5" s="607"/>
      <c r="D5" s="614" t="s">
        <v>246</v>
      </c>
      <c r="E5" s="615"/>
      <c r="F5" s="615"/>
      <c r="G5" s="616"/>
      <c r="H5" s="387"/>
      <c r="I5" s="387"/>
      <c r="J5" s="387"/>
      <c r="K5" s="605"/>
      <c r="L5" s="617"/>
      <c r="M5" s="618"/>
      <c r="N5" s="619"/>
      <c r="O5" s="601"/>
    </row>
    <row r="6" spans="1:15" s="378" customFormat="1" ht="24.75">
      <c r="A6" s="598"/>
      <c r="B6" s="434"/>
      <c r="C6" s="607"/>
      <c r="D6" s="603" t="s">
        <v>7</v>
      </c>
      <c r="E6" s="603" t="s">
        <v>8</v>
      </c>
      <c r="F6" s="603" t="s">
        <v>9</v>
      </c>
      <c r="G6" s="603" t="s">
        <v>10</v>
      </c>
      <c r="H6" s="387" t="s">
        <v>294</v>
      </c>
      <c r="I6" s="387" t="s">
        <v>247</v>
      </c>
      <c r="J6" s="387" t="s">
        <v>294</v>
      </c>
      <c r="K6" s="435"/>
      <c r="L6" s="391" t="s">
        <v>248</v>
      </c>
      <c r="M6" s="391" t="s">
        <v>249</v>
      </c>
      <c r="N6" s="391" t="s">
        <v>250</v>
      </c>
      <c r="O6" s="601"/>
    </row>
    <row r="7" spans="1:15" s="378" customFormat="1" ht="32.25" customHeight="1">
      <c r="A7" s="599"/>
      <c r="B7" s="436" t="s">
        <v>251</v>
      </c>
      <c r="C7" s="604"/>
      <c r="D7" s="604"/>
      <c r="E7" s="604"/>
      <c r="F7" s="604"/>
      <c r="G7" s="604"/>
      <c r="H7" s="436" t="s">
        <v>11</v>
      </c>
      <c r="I7" s="436" t="s">
        <v>253</v>
      </c>
      <c r="J7" s="436" t="s">
        <v>12</v>
      </c>
      <c r="K7" s="440"/>
      <c r="L7" s="436" t="s">
        <v>298</v>
      </c>
      <c r="M7" s="436" t="s">
        <v>299</v>
      </c>
      <c r="N7" s="436" t="s">
        <v>423</v>
      </c>
      <c r="O7" s="602"/>
    </row>
    <row r="8" spans="1:15" ht="18.75" customHeight="1">
      <c r="A8" s="144" t="s">
        <v>18</v>
      </c>
      <c r="B8" s="147" t="s">
        <v>295</v>
      </c>
      <c r="C8" s="148" t="s">
        <v>295</v>
      </c>
      <c r="D8" s="102">
        <v>539</v>
      </c>
      <c r="E8" s="102" t="s">
        <v>295</v>
      </c>
      <c r="F8" s="102">
        <v>309</v>
      </c>
      <c r="G8" s="102" t="s">
        <v>295</v>
      </c>
      <c r="H8" s="102" t="s">
        <v>295</v>
      </c>
      <c r="I8" s="206">
        <v>65000</v>
      </c>
      <c r="J8" s="153" t="s">
        <v>300</v>
      </c>
      <c r="K8" s="102" t="s">
        <v>301</v>
      </c>
      <c r="L8" s="102" t="s">
        <v>295</v>
      </c>
      <c r="M8" s="102" t="s">
        <v>295</v>
      </c>
      <c r="N8" s="153" t="s">
        <v>302</v>
      </c>
      <c r="O8" s="145" t="s">
        <v>18</v>
      </c>
    </row>
    <row r="9" spans="1:15" s="152" customFormat="1" ht="18.75" customHeight="1">
      <c r="A9" s="149" t="s">
        <v>296</v>
      </c>
      <c r="B9" s="112" t="s">
        <v>295</v>
      </c>
      <c r="C9" s="112" t="s">
        <v>295</v>
      </c>
      <c r="D9" s="107" t="s">
        <v>295</v>
      </c>
      <c r="E9" s="107" t="s">
        <v>295</v>
      </c>
      <c r="F9" s="107">
        <v>551.7</v>
      </c>
      <c r="G9" s="107">
        <v>559.1</v>
      </c>
      <c r="H9" s="107" t="s">
        <v>295</v>
      </c>
      <c r="I9" s="207">
        <f>SUM(I10:I26)</f>
        <v>67288</v>
      </c>
      <c r="J9" s="107" t="s">
        <v>295</v>
      </c>
      <c r="K9" s="107" t="s">
        <v>295</v>
      </c>
      <c r="L9" s="107" t="s">
        <v>295</v>
      </c>
      <c r="M9" s="107" t="s">
        <v>295</v>
      </c>
      <c r="N9" s="107" t="s">
        <v>295</v>
      </c>
      <c r="O9" s="151" t="s">
        <v>296</v>
      </c>
    </row>
    <row r="10" spans="1:15" ht="18.75" customHeight="1">
      <c r="A10" s="143"/>
      <c r="B10" s="179" t="s">
        <v>394</v>
      </c>
      <c r="C10" s="180" t="s">
        <v>395</v>
      </c>
      <c r="D10" s="184" t="s">
        <v>27</v>
      </c>
      <c r="E10" s="184" t="s">
        <v>27</v>
      </c>
      <c r="F10" s="184">
        <v>551.7</v>
      </c>
      <c r="G10" s="184">
        <v>559.1</v>
      </c>
      <c r="H10" s="204" t="s">
        <v>396</v>
      </c>
      <c r="I10" s="208">
        <v>64916</v>
      </c>
      <c r="J10" s="199" t="s">
        <v>397</v>
      </c>
      <c r="K10" s="199" t="s">
        <v>398</v>
      </c>
      <c r="L10" s="184" t="s">
        <v>399</v>
      </c>
      <c r="M10" s="184" t="s">
        <v>399</v>
      </c>
      <c r="N10" s="200" t="s">
        <v>400</v>
      </c>
      <c r="O10" s="186"/>
    </row>
    <row r="11" spans="1:15" ht="18.75" customHeight="1">
      <c r="A11" s="149"/>
      <c r="B11" s="187" t="s">
        <v>401</v>
      </c>
      <c r="C11" s="188" t="s">
        <v>402</v>
      </c>
      <c r="D11" s="198" t="s">
        <v>27</v>
      </c>
      <c r="E11" s="198" t="s">
        <v>27</v>
      </c>
      <c r="F11" s="184" t="s">
        <v>27</v>
      </c>
      <c r="G11" s="184" t="s">
        <v>27</v>
      </c>
      <c r="H11" s="204" t="s">
        <v>403</v>
      </c>
      <c r="I11" s="209">
        <v>110</v>
      </c>
      <c r="J11" s="199" t="s">
        <v>404</v>
      </c>
      <c r="K11" s="199" t="s">
        <v>405</v>
      </c>
      <c r="L11" s="184" t="s">
        <v>399</v>
      </c>
      <c r="M11" s="184" t="s">
        <v>399</v>
      </c>
      <c r="N11" s="200" t="s">
        <v>400</v>
      </c>
      <c r="O11" s="151"/>
    </row>
    <row r="12" spans="1:15" ht="18.75" customHeight="1">
      <c r="A12" s="149"/>
      <c r="B12" s="187" t="s">
        <v>359</v>
      </c>
      <c r="C12" s="188" t="s">
        <v>360</v>
      </c>
      <c r="D12" s="198" t="s">
        <v>27</v>
      </c>
      <c r="E12" s="198" t="s">
        <v>27</v>
      </c>
      <c r="F12" s="184" t="s">
        <v>27</v>
      </c>
      <c r="G12" s="184" t="s">
        <v>27</v>
      </c>
      <c r="H12" s="204" t="s">
        <v>406</v>
      </c>
      <c r="I12" s="209">
        <v>106</v>
      </c>
      <c r="J12" s="199" t="s">
        <v>407</v>
      </c>
      <c r="K12" s="199" t="s">
        <v>408</v>
      </c>
      <c r="L12" s="184" t="s">
        <v>361</v>
      </c>
      <c r="M12" s="184" t="s">
        <v>361</v>
      </c>
      <c r="N12" s="200" t="s">
        <v>409</v>
      </c>
      <c r="O12" s="151"/>
    </row>
    <row r="13" spans="1:15" ht="18.75" customHeight="1">
      <c r="A13" s="149"/>
      <c r="B13" s="187" t="s">
        <v>363</v>
      </c>
      <c r="C13" s="188" t="s">
        <v>364</v>
      </c>
      <c r="D13" s="198" t="s">
        <v>27</v>
      </c>
      <c r="E13" s="198" t="s">
        <v>27</v>
      </c>
      <c r="F13" s="184" t="s">
        <v>27</v>
      </c>
      <c r="G13" s="184" t="s">
        <v>27</v>
      </c>
      <c r="H13" s="204" t="s">
        <v>410</v>
      </c>
      <c r="I13" s="209">
        <v>70</v>
      </c>
      <c r="J13" s="199" t="s">
        <v>407</v>
      </c>
      <c r="K13" s="199" t="s">
        <v>408</v>
      </c>
      <c r="L13" s="184" t="s">
        <v>361</v>
      </c>
      <c r="M13" s="184" t="s">
        <v>361</v>
      </c>
      <c r="N13" s="200" t="s">
        <v>409</v>
      </c>
      <c r="O13" s="151"/>
    </row>
    <row r="14" spans="1:15" ht="18.75" customHeight="1">
      <c r="A14" s="149"/>
      <c r="B14" s="187" t="s">
        <v>366</v>
      </c>
      <c r="C14" s="188" t="s">
        <v>367</v>
      </c>
      <c r="D14" s="198" t="s">
        <v>27</v>
      </c>
      <c r="E14" s="198" t="s">
        <v>27</v>
      </c>
      <c r="F14" s="184" t="s">
        <v>27</v>
      </c>
      <c r="G14" s="184" t="s">
        <v>27</v>
      </c>
      <c r="H14" s="204" t="s">
        <v>411</v>
      </c>
      <c r="I14" s="209">
        <v>83</v>
      </c>
      <c r="J14" s="199" t="s">
        <v>407</v>
      </c>
      <c r="K14" s="199" t="s">
        <v>408</v>
      </c>
      <c r="L14" s="184" t="s">
        <v>361</v>
      </c>
      <c r="M14" s="184" t="s">
        <v>361</v>
      </c>
      <c r="N14" s="200" t="s">
        <v>409</v>
      </c>
      <c r="O14" s="151"/>
    </row>
    <row r="15" spans="1:15" ht="18.75" customHeight="1">
      <c r="A15" s="149"/>
      <c r="B15" s="187" t="s">
        <v>368</v>
      </c>
      <c r="C15" s="188" t="s">
        <v>369</v>
      </c>
      <c r="D15" s="198" t="s">
        <v>27</v>
      </c>
      <c r="E15" s="198" t="s">
        <v>27</v>
      </c>
      <c r="F15" s="184" t="s">
        <v>27</v>
      </c>
      <c r="G15" s="184" t="s">
        <v>27</v>
      </c>
      <c r="H15" s="204" t="s">
        <v>412</v>
      </c>
      <c r="I15" s="209">
        <v>84</v>
      </c>
      <c r="J15" s="199" t="s">
        <v>407</v>
      </c>
      <c r="K15" s="199" t="s">
        <v>408</v>
      </c>
      <c r="L15" s="184" t="s">
        <v>361</v>
      </c>
      <c r="M15" s="184" t="s">
        <v>361</v>
      </c>
      <c r="N15" s="200" t="s">
        <v>409</v>
      </c>
      <c r="O15" s="151"/>
    </row>
    <row r="16" spans="1:15" ht="18.75" customHeight="1">
      <c r="A16" s="149"/>
      <c r="B16" s="187" t="s">
        <v>370</v>
      </c>
      <c r="C16" s="188" t="s">
        <v>371</v>
      </c>
      <c r="D16" s="198" t="s">
        <v>27</v>
      </c>
      <c r="E16" s="198" t="s">
        <v>27</v>
      </c>
      <c r="F16" s="184" t="s">
        <v>27</v>
      </c>
      <c r="G16" s="184" t="s">
        <v>27</v>
      </c>
      <c r="H16" s="204" t="s">
        <v>413</v>
      </c>
      <c r="I16" s="209">
        <v>76</v>
      </c>
      <c r="J16" s="199" t="s">
        <v>407</v>
      </c>
      <c r="K16" s="199" t="s">
        <v>408</v>
      </c>
      <c r="L16" s="184" t="s">
        <v>361</v>
      </c>
      <c r="M16" s="184" t="s">
        <v>361</v>
      </c>
      <c r="N16" s="200" t="s">
        <v>409</v>
      </c>
      <c r="O16" s="151"/>
    </row>
    <row r="17" spans="1:15" ht="18.75" customHeight="1">
      <c r="A17" s="149"/>
      <c r="B17" s="187" t="s">
        <v>372</v>
      </c>
      <c r="C17" s="188" t="s">
        <v>373</v>
      </c>
      <c r="D17" s="198" t="s">
        <v>27</v>
      </c>
      <c r="E17" s="198" t="s">
        <v>27</v>
      </c>
      <c r="F17" s="184" t="s">
        <v>27</v>
      </c>
      <c r="G17" s="184" t="s">
        <v>27</v>
      </c>
      <c r="H17" s="204" t="s">
        <v>414</v>
      </c>
      <c r="I17" s="209">
        <v>83</v>
      </c>
      <c r="J17" s="199" t="s">
        <v>407</v>
      </c>
      <c r="K17" s="199" t="s">
        <v>408</v>
      </c>
      <c r="L17" s="184" t="s">
        <v>361</v>
      </c>
      <c r="M17" s="184" t="s">
        <v>361</v>
      </c>
      <c r="N17" s="200" t="s">
        <v>409</v>
      </c>
      <c r="O17" s="151"/>
    </row>
    <row r="18" spans="1:15" ht="18.75" customHeight="1">
      <c r="A18" s="149"/>
      <c r="B18" s="187" t="s">
        <v>374</v>
      </c>
      <c r="C18" s="188" t="s">
        <v>375</v>
      </c>
      <c r="D18" s="198" t="s">
        <v>27</v>
      </c>
      <c r="E18" s="198" t="s">
        <v>27</v>
      </c>
      <c r="F18" s="184" t="s">
        <v>27</v>
      </c>
      <c r="G18" s="184" t="s">
        <v>27</v>
      </c>
      <c r="H18" s="204" t="s">
        <v>414</v>
      </c>
      <c r="I18" s="209">
        <v>96</v>
      </c>
      <c r="J18" s="199" t="s">
        <v>407</v>
      </c>
      <c r="K18" s="199" t="s">
        <v>408</v>
      </c>
      <c r="L18" s="184" t="s">
        <v>361</v>
      </c>
      <c r="M18" s="184" t="s">
        <v>361</v>
      </c>
      <c r="N18" s="200" t="s">
        <v>409</v>
      </c>
      <c r="O18" s="151"/>
    </row>
    <row r="19" spans="1:15" ht="18.75" customHeight="1">
      <c r="A19" s="149"/>
      <c r="B19" s="187" t="s">
        <v>376</v>
      </c>
      <c r="C19" s="188" t="s">
        <v>377</v>
      </c>
      <c r="D19" s="198" t="s">
        <v>27</v>
      </c>
      <c r="E19" s="198" t="s">
        <v>27</v>
      </c>
      <c r="F19" s="184" t="s">
        <v>27</v>
      </c>
      <c r="G19" s="184" t="s">
        <v>27</v>
      </c>
      <c r="H19" s="204" t="s">
        <v>415</v>
      </c>
      <c r="I19" s="209">
        <v>101</v>
      </c>
      <c r="J19" s="199" t="s">
        <v>407</v>
      </c>
      <c r="K19" s="199" t="s">
        <v>408</v>
      </c>
      <c r="L19" s="184" t="s">
        <v>361</v>
      </c>
      <c r="M19" s="184" t="s">
        <v>361</v>
      </c>
      <c r="N19" s="200" t="s">
        <v>409</v>
      </c>
      <c r="O19" s="151"/>
    </row>
    <row r="20" spans="1:15" ht="18.75" customHeight="1">
      <c r="A20" s="149"/>
      <c r="B20" s="187" t="s">
        <v>378</v>
      </c>
      <c r="C20" s="188" t="s">
        <v>379</v>
      </c>
      <c r="D20" s="198" t="s">
        <v>27</v>
      </c>
      <c r="E20" s="198" t="s">
        <v>27</v>
      </c>
      <c r="F20" s="184" t="s">
        <v>27</v>
      </c>
      <c r="G20" s="184" t="s">
        <v>27</v>
      </c>
      <c r="H20" s="204" t="s">
        <v>416</v>
      </c>
      <c r="I20" s="209">
        <v>100</v>
      </c>
      <c r="J20" s="199" t="s">
        <v>407</v>
      </c>
      <c r="K20" s="199" t="s">
        <v>408</v>
      </c>
      <c r="L20" s="184" t="s">
        <v>361</v>
      </c>
      <c r="M20" s="184" t="s">
        <v>361</v>
      </c>
      <c r="N20" s="200" t="s">
        <v>409</v>
      </c>
      <c r="O20" s="151"/>
    </row>
    <row r="21" spans="1:15" ht="18.75" customHeight="1">
      <c r="A21" s="149"/>
      <c r="B21" s="187" t="s">
        <v>380</v>
      </c>
      <c r="C21" s="188" t="s">
        <v>381</v>
      </c>
      <c r="D21" s="198" t="s">
        <v>27</v>
      </c>
      <c r="E21" s="198" t="s">
        <v>27</v>
      </c>
      <c r="F21" s="184" t="s">
        <v>27</v>
      </c>
      <c r="G21" s="184" t="s">
        <v>27</v>
      </c>
      <c r="H21" s="204" t="s">
        <v>417</v>
      </c>
      <c r="I21" s="209">
        <v>60</v>
      </c>
      <c r="J21" s="199" t="s">
        <v>407</v>
      </c>
      <c r="K21" s="199" t="s">
        <v>408</v>
      </c>
      <c r="L21" s="184" t="s">
        <v>361</v>
      </c>
      <c r="M21" s="184" t="s">
        <v>361</v>
      </c>
      <c r="N21" s="200" t="s">
        <v>409</v>
      </c>
      <c r="O21" s="151"/>
    </row>
    <row r="22" spans="1:15" ht="18.75" customHeight="1">
      <c r="A22" s="149"/>
      <c r="B22" s="187" t="s">
        <v>382</v>
      </c>
      <c r="C22" s="188" t="s">
        <v>383</v>
      </c>
      <c r="D22" s="198" t="s">
        <v>27</v>
      </c>
      <c r="E22" s="198" t="s">
        <v>27</v>
      </c>
      <c r="F22" s="184" t="s">
        <v>27</v>
      </c>
      <c r="G22" s="184" t="s">
        <v>27</v>
      </c>
      <c r="H22" s="204" t="s">
        <v>418</v>
      </c>
      <c r="I22" s="209">
        <v>110</v>
      </c>
      <c r="J22" s="199" t="s">
        <v>407</v>
      </c>
      <c r="K22" s="199" t="s">
        <v>408</v>
      </c>
      <c r="L22" s="184" t="s">
        <v>361</v>
      </c>
      <c r="M22" s="184" t="s">
        <v>361</v>
      </c>
      <c r="N22" s="200" t="s">
        <v>409</v>
      </c>
      <c r="O22" s="151"/>
    </row>
    <row r="23" spans="1:15" ht="18.75" customHeight="1">
      <c r="A23" s="149"/>
      <c r="B23" s="187" t="s">
        <v>384</v>
      </c>
      <c r="C23" s="188" t="s">
        <v>385</v>
      </c>
      <c r="D23" s="198" t="s">
        <v>27</v>
      </c>
      <c r="E23" s="198" t="s">
        <v>27</v>
      </c>
      <c r="F23" s="184" t="s">
        <v>27</v>
      </c>
      <c r="G23" s="184" t="s">
        <v>27</v>
      </c>
      <c r="H23" s="204" t="s">
        <v>419</v>
      </c>
      <c r="I23" s="209">
        <v>112</v>
      </c>
      <c r="J23" s="199" t="s">
        <v>407</v>
      </c>
      <c r="K23" s="199" t="s">
        <v>408</v>
      </c>
      <c r="L23" s="184" t="s">
        <v>361</v>
      </c>
      <c r="M23" s="184" t="s">
        <v>361</v>
      </c>
      <c r="N23" s="200" t="s">
        <v>409</v>
      </c>
      <c r="O23" s="151"/>
    </row>
    <row r="24" spans="1:15" ht="18.75" customHeight="1">
      <c r="A24" s="149"/>
      <c r="B24" s="187" t="s">
        <v>386</v>
      </c>
      <c r="C24" s="188" t="s">
        <v>387</v>
      </c>
      <c r="D24" s="198" t="s">
        <v>27</v>
      </c>
      <c r="E24" s="198" t="s">
        <v>27</v>
      </c>
      <c r="F24" s="184" t="s">
        <v>27</v>
      </c>
      <c r="G24" s="184" t="s">
        <v>27</v>
      </c>
      <c r="H24" s="204" t="s">
        <v>420</v>
      </c>
      <c r="I24" s="209">
        <v>400</v>
      </c>
      <c r="J24" s="199" t="s">
        <v>407</v>
      </c>
      <c r="K24" s="199" t="s">
        <v>408</v>
      </c>
      <c r="L24" s="184" t="s">
        <v>361</v>
      </c>
      <c r="M24" s="184" t="s">
        <v>361</v>
      </c>
      <c r="N24" s="200" t="s">
        <v>409</v>
      </c>
      <c r="O24" s="151"/>
    </row>
    <row r="25" spans="1:15" ht="18.75" customHeight="1">
      <c r="A25" s="149"/>
      <c r="B25" s="187" t="s">
        <v>389</v>
      </c>
      <c r="C25" s="188" t="s">
        <v>390</v>
      </c>
      <c r="D25" s="198" t="s">
        <v>27</v>
      </c>
      <c r="E25" s="198" t="s">
        <v>27</v>
      </c>
      <c r="F25" s="184" t="s">
        <v>27</v>
      </c>
      <c r="G25" s="184" t="s">
        <v>27</v>
      </c>
      <c r="H25" s="204" t="s">
        <v>421</v>
      </c>
      <c r="I25" s="209">
        <v>112</v>
      </c>
      <c r="J25" s="199" t="s">
        <v>407</v>
      </c>
      <c r="K25" s="199" t="s">
        <v>408</v>
      </c>
      <c r="L25" s="184" t="s">
        <v>361</v>
      </c>
      <c r="M25" s="184" t="s">
        <v>361</v>
      </c>
      <c r="N25" s="200" t="s">
        <v>409</v>
      </c>
      <c r="O25" s="151"/>
    </row>
    <row r="26" spans="1:15" ht="18.75" customHeight="1">
      <c r="A26" s="140"/>
      <c r="B26" s="190" t="s">
        <v>391</v>
      </c>
      <c r="C26" s="191" t="s">
        <v>392</v>
      </c>
      <c r="D26" s="201" t="s">
        <v>27</v>
      </c>
      <c r="E26" s="201" t="s">
        <v>27</v>
      </c>
      <c r="F26" s="193" t="s">
        <v>27</v>
      </c>
      <c r="G26" s="193" t="s">
        <v>27</v>
      </c>
      <c r="H26" s="205" t="s">
        <v>422</v>
      </c>
      <c r="I26" s="210">
        <v>669</v>
      </c>
      <c r="J26" s="202" t="s">
        <v>407</v>
      </c>
      <c r="K26" s="202" t="s">
        <v>408</v>
      </c>
      <c r="L26" s="193" t="s">
        <v>361</v>
      </c>
      <c r="M26" s="193" t="s">
        <v>361</v>
      </c>
      <c r="N26" s="203" t="s">
        <v>409</v>
      </c>
      <c r="O26" s="141"/>
    </row>
    <row r="27" spans="1:15" s="75" customFormat="1" ht="18" customHeight="1">
      <c r="A27" s="121" t="s">
        <v>303</v>
      </c>
      <c r="O27" s="132" t="s">
        <v>304</v>
      </c>
    </row>
    <row r="28" ht="15" customHeight="1">
      <c r="A28" s="137" t="s">
        <v>356</v>
      </c>
    </row>
  </sheetData>
  <mergeCells count="16">
    <mergeCell ref="K3:K5"/>
    <mergeCell ref="L3:N3"/>
    <mergeCell ref="D4:G4"/>
    <mergeCell ref="L4:N4"/>
    <mergeCell ref="D5:G5"/>
    <mergeCell ref="L5:N5"/>
    <mergeCell ref="A1:O1"/>
    <mergeCell ref="A3:A7"/>
    <mergeCell ref="O3:O7"/>
    <mergeCell ref="D6:D7"/>
    <mergeCell ref="E6:E7"/>
    <mergeCell ref="F6:F7"/>
    <mergeCell ref="G6:G7"/>
    <mergeCell ref="B4:B5"/>
    <mergeCell ref="C3:C7"/>
    <mergeCell ref="D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zoomScaleSheetLayoutView="100" workbookViewId="0" topLeftCell="A7">
      <selection activeCell="F11" sqref="F11"/>
    </sheetView>
  </sheetViews>
  <sheetFormatPr defaultColWidth="9.140625" defaultRowHeight="12.75"/>
  <cols>
    <col min="1" max="1" width="15.57421875" style="0" customWidth="1"/>
    <col min="2" max="2" width="10.140625" style="0" customWidth="1"/>
    <col min="3" max="3" width="12.28125" style="0" customWidth="1"/>
    <col min="4" max="4" width="9.28125" style="0" customWidth="1"/>
    <col min="5" max="5" width="8.7109375" style="0" customWidth="1"/>
    <col min="6" max="6" width="8.28125" style="0" customWidth="1"/>
    <col min="7" max="7" width="10.28125" style="0" customWidth="1"/>
    <col min="8" max="8" width="8.28125" style="0" customWidth="1"/>
    <col min="9" max="9" width="8.421875" style="0" customWidth="1"/>
    <col min="10" max="10" width="8.28125" style="0" customWidth="1"/>
    <col min="11" max="11" width="7.57421875" style="0" customWidth="1"/>
    <col min="12" max="12" width="10.00390625" style="0" customWidth="1"/>
    <col min="13" max="13" width="14.28125" style="31" customWidth="1"/>
  </cols>
  <sheetData>
    <row r="1" spans="1:256" s="33" customFormat="1" ht="46.5" customHeight="1">
      <c r="A1" s="453" t="s">
        <v>496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32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1:256" s="35" customFormat="1" ht="21" customHeight="1">
      <c r="A2" s="455" t="s">
        <v>46</v>
      </c>
      <c r="B2" s="455"/>
      <c r="K2" s="456" t="s">
        <v>47</v>
      </c>
      <c r="L2" s="456"/>
      <c r="M2" s="45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</row>
    <row r="3" spans="1:256" s="37" customFormat="1" ht="21" customHeight="1">
      <c r="A3" s="457" t="s">
        <v>314</v>
      </c>
      <c r="B3" s="460" t="s">
        <v>315</v>
      </c>
      <c r="C3" s="460" t="s">
        <v>316</v>
      </c>
      <c r="D3" s="460" t="s">
        <v>317</v>
      </c>
      <c r="E3" s="463" t="s">
        <v>318</v>
      </c>
      <c r="F3" s="464"/>
      <c r="G3" s="464"/>
      <c r="H3" s="464"/>
      <c r="I3" s="464"/>
      <c r="J3" s="464"/>
      <c r="K3" s="465"/>
      <c r="L3" s="468" t="s">
        <v>319</v>
      </c>
      <c r="M3" s="438" t="s">
        <v>320</v>
      </c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spans="1:256" s="37" customFormat="1" ht="21" customHeight="1">
      <c r="A4" s="458"/>
      <c r="B4" s="461"/>
      <c r="C4" s="462"/>
      <c r="D4" s="461"/>
      <c r="E4" s="466"/>
      <c r="F4" s="467"/>
      <c r="G4" s="467"/>
      <c r="H4" s="467"/>
      <c r="I4" s="467"/>
      <c r="J4" s="467"/>
      <c r="K4" s="459"/>
      <c r="L4" s="469"/>
      <c r="M4" s="439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256" s="37" customFormat="1" ht="21" customHeight="1">
      <c r="A5" s="458"/>
      <c r="B5" s="461"/>
      <c r="C5" s="462"/>
      <c r="D5" s="461"/>
      <c r="E5" s="416" t="s">
        <v>321</v>
      </c>
      <c r="F5" s="460" t="s">
        <v>322</v>
      </c>
      <c r="G5" s="460" t="s">
        <v>323</v>
      </c>
      <c r="H5" s="417" t="s">
        <v>324</v>
      </c>
      <c r="I5" s="460" t="s">
        <v>325</v>
      </c>
      <c r="J5" s="460" t="s">
        <v>326</v>
      </c>
      <c r="K5" s="460" t="s">
        <v>327</v>
      </c>
      <c r="L5" s="469"/>
      <c r="M5" s="439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pans="1:256" s="37" customFormat="1" ht="21" customHeight="1">
      <c r="A6" s="458"/>
      <c r="B6" s="461"/>
      <c r="C6" s="462"/>
      <c r="D6" s="461"/>
      <c r="E6" s="449"/>
      <c r="F6" s="461"/>
      <c r="G6" s="461"/>
      <c r="H6" s="461"/>
      <c r="I6" s="461"/>
      <c r="J6" s="461"/>
      <c r="K6" s="461"/>
      <c r="L6" s="469"/>
      <c r="M6" s="439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s="37" customFormat="1" ht="21" customHeight="1">
      <c r="A7" s="459"/>
      <c r="B7" s="461"/>
      <c r="C7" s="461"/>
      <c r="D7" s="461"/>
      <c r="E7" s="449"/>
      <c r="F7" s="461"/>
      <c r="G7" s="461"/>
      <c r="H7" s="461"/>
      <c r="I7" s="461"/>
      <c r="J7" s="461"/>
      <c r="K7" s="461"/>
      <c r="L7" s="437"/>
      <c r="M7" s="466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13" s="42" customFormat="1" ht="27.75" customHeight="1">
      <c r="A8" s="97" t="s">
        <v>340</v>
      </c>
      <c r="B8" s="41">
        <v>616</v>
      </c>
      <c r="C8" s="41">
        <v>483</v>
      </c>
      <c r="D8" s="41">
        <v>25</v>
      </c>
      <c r="E8" s="41">
        <v>1</v>
      </c>
      <c r="F8" s="41">
        <v>3</v>
      </c>
      <c r="G8" s="41">
        <v>2</v>
      </c>
      <c r="H8" s="41">
        <v>0</v>
      </c>
      <c r="I8" s="41">
        <v>0</v>
      </c>
      <c r="J8" s="41">
        <v>1</v>
      </c>
      <c r="K8" s="41">
        <v>7</v>
      </c>
      <c r="L8" s="39">
        <v>6</v>
      </c>
      <c r="M8" s="96" t="s">
        <v>328</v>
      </c>
    </row>
    <row r="9" spans="1:13" s="45" customFormat="1" ht="27.75" customHeight="1">
      <c r="A9" s="98" t="s">
        <v>48</v>
      </c>
      <c r="B9" s="43">
        <v>315</v>
      </c>
      <c r="C9" s="43">
        <v>272</v>
      </c>
      <c r="D9" s="43">
        <v>8</v>
      </c>
      <c r="E9" s="43" t="s">
        <v>27</v>
      </c>
      <c r="F9" s="43">
        <v>7</v>
      </c>
      <c r="G9" s="43" t="s">
        <v>27</v>
      </c>
      <c r="H9" s="44" t="s">
        <v>27</v>
      </c>
      <c r="I9" s="44" t="s">
        <v>27</v>
      </c>
      <c r="J9" s="43" t="s">
        <v>27</v>
      </c>
      <c r="K9" s="44">
        <v>1</v>
      </c>
      <c r="L9" s="43" t="s">
        <v>27</v>
      </c>
      <c r="M9" s="96" t="s">
        <v>329</v>
      </c>
    </row>
    <row r="10" spans="1:13" s="49" customFormat="1" ht="27.75" customHeight="1">
      <c r="A10" s="97" t="s">
        <v>330</v>
      </c>
      <c r="B10" s="46">
        <v>600</v>
      </c>
      <c r="C10" s="47">
        <v>92</v>
      </c>
      <c r="D10" s="47">
        <v>18</v>
      </c>
      <c r="E10" s="47">
        <v>4</v>
      </c>
      <c r="F10" s="47">
        <v>5</v>
      </c>
      <c r="G10" s="47">
        <v>1</v>
      </c>
      <c r="H10" s="47">
        <v>0</v>
      </c>
      <c r="I10" s="47">
        <v>0</v>
      </c>
      <c r="J10" s="47">
        <v>4</v>
      </c>
      <c r="K10" s="47">
        <v>4</v>
      </c>
      <c r="L10" s="48" t="s">
        <v>331</v>
      </c>
      <c r="M10" s="96" t="s">
        <v>274</v>
      </c>
    </row>
    <row r="11" spans="1:13" s="45" customFormat="1" ht="27.75" customHeight="1">
      <c r="A11" s="98" t="s">
        <v>49</v>
      </c>
      <c r="B11" s="43">
        <v>233</v>
      </c>
      <c r="C11" s="43">
        <v>199</v>
      </c>
      <c r="D11" s="43">
        <v>11</v>
      </c>
      <c r="E11" s="43">
        <v>2</v>
      </c>
      <c r="F11" s="43">
        <v>5</v>
      </c>
      <c r="G11" s="43">
        <v>2</v>
      </c>
      <c r="H11" s="44" t="s">
        <v>27</v>
      </c>
      <c r="I11" s="44" t="s">
        <v>27</v>
      </c>
      <c r="J11" s="43" t="s">
        <v>27</v>
      </c>
      <c r="K11" s="44">
        <v>1</v>
      </c>
      <c r="L11" s="43" t="s">
        <v>44</v>
      </c>
      <c r="M11" s="96" t="s">
        <v>332</v>
      </c>
    </row>
    <row r="12" spans="1:13" s="49" customFormat="1" ht="27.75" customHeight="1">
      <c r="A12" s="97" t="s">
        <v>333</v>
      </c>
      <c r="B12" s="46">
        <v>377</v>
      </c>
      <c r="C12" s="47">
        <v>466</v>
      </c>
      <c r="D12" s="47">
        <v>16</v>
      </c>
      <c r="E12" s="47">
        <v>3</v>
      </c>
      <c r="F12" s="47">
        <v>10</v>
      </c>
      <c r="G12" s="47">
        <v>1</v>
      </c>
      <c r="H12" s="47">
        <v>0</v>
      </c>
      <c r="I12" s="47">
        <v>0</v>
      </c>
      <c r="J12" s="47">
        <v>2</v>
      </c>
      <c r="K12" s="47">
        <v>0</v>
      </c>
      <c r="L12" s="48" t="s">
        <v>45</v>
      </c>
      <c r="M12" s="96" t="s">
        <v>275</v>
      </c>
    </row>
    <row r="13" spans="1:13" s="45" customFormat="1" ht="27.75" customHeight="1">
      <c r="A13" s="98" t="s">
        <v>50</v>
      </c>
      <c r="B13" s="43">
        <v>219</v>
      </c>
      <c r="C13" s="43">
        <v>205</v>
      </c>
      <c r="D13" s="43">
        <v>23</v>
      </c>
      <c r="E13" s="43">
        <v>4</v>
      </c>
      <c r="F13" s="43">
        <v>8</v>
      </c>
      <c r="G13" s="43">
        <v>3</v>
      </c>
      <c r="H13" s="44" t="s">
        <v>27</v>
      </c>
      <c r="I13" s="44" t="s">
        <v>27</v>
      </c>
      <c r="J13" s="43" t="s">
        <v>27</v>
      </c>
      <c r="K13" s="44">
        <v>8</v>
      </c>
      <c r="L13" s="43">
        <v>4</v>
      </c>
      <c r="M13" s="96" t="s">
        <v>334</v>
      </c>
    </row>
    <row r="14" spans="1:256" s="54" customFormat="1" ht="27.75" customHeight="1" thickBot="1">
      <c r="A14" s="97" t="s">
        <v>335</v>
      </c>
      <c r="B14" s="50">
        <v>377</v>
      </c>
      <c r="C14" s="51">
        <v>294</v>
      </c>
      <c r="D14" s="51">
        <v>10</v>
      </c>
      <c r="E14" s="51">
        <v>2</v>
      </c>
      <c r="F14" s="51">
        <v>7</v>
      </c>
      <c r="G14" s="58">
        <v>0</v>
      </c>
      <c r="H14" s="58">
        <v>0</v>
      </c>
      <c r="I14" s="58">
        <v>0</v>
      </c>
      <c r="J14" s="58">
        <v>0</v>
      </c>
      <c r="K14" s="58">
        <v>1</v>
      </c>
      <c r="L14" s="52" t="s">
        <v>336</v>
      </c>
      <c r="M14" s="96" t="s">
        <v>276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</row>
    <row r="15" spans="1:13" s="53" customFormat="1" ht="27.75" customHeight="1">
      <c r="A15" s="98" t="s">
        <v>51</v>
      </c>
      <c r="B15" s="51">
        <v>210</v>
      </c>
      <c r="C15" s="51">
        <v>177</v>
      </c>
      <c r="D15" s="51">
        <v>16</v>
      </c>
      <c r="E15" s="51">
        <v>0</v>
      </c>
      <c r="F15" s="51">
        <v>9</v>
      </c>
      <c r="G15" s="51">
        <v>3</v>
      </c>
      <c r="H15" s="51">
        <v>0</v>
      </c>
      <c r="I15" s="51">
        <v>0</v>
      </c>
      <c r="J15" s="51">
        <v>0</v>
      </c>
      <c r="K15" s="51">
        <v>8</v>
      </c>
      <c r="L15" s="55">
        <v>4</v>
      </c>
      <c r="M15" s="96" t="s">
        <v>337</v>
      </c>
    </row>
    <row r="16" spans="1:13" s="53" customFormat="1" ht="27.75" customHeight="1">
      <c r="A16" s="14" t="s">
        <v>338</v>
      </c>
      <c r="B16" s="57">
        <v>664</v>
      </c>
      <c r="C16" s="58">
        <v>425</v>
      </c>
      <c r="D16" s="58">
        <v>23</v>
      </c>
      <c r="E16" s="58">
        <v>10</v>
      </c>
      <c r="F16" s="58">
        <v>13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9">
        <v>0</v>
      </c>
      <c r="M16" s="16" t="s">
        <v>338</v>
      </c>
    </row>
    <row r="17" spans="1:13" s="56" customFormat="1" ht="27.75" customHeight="1">
      <c r="A17" s="65" t="s">
        <v>339</v>
      </c>
      <c r="B17" s="63">
        <v>787</v>
      </c>
      <c r="C17" s="63">
        <v>670</v>
      </c>
      <c r="D17" s="63">
        <v>5</v>
      </c>
      <c r="E17" s="63">
        <v>1</v>
      </c>
      <c r="F17" s="63">
        <v>4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4">
        <v>0</v>
      </c>
      <c r="M17" s="62" t="s">
        <v>339</v>
      </c>
    </row>
    <row r="18" spans="1:13" s="6" customFormat="1" ht="15.75" customHeight="1">
      <c r="A18" s="4" t="s">
        <v>277</v>
      </c>
      <c r="M18" s="68" t="s">
        <v>278</v>
      </c>
    </row>
    <row r="19" spans="2:256" s="27" customFormat="1" ht="13.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9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2:256" s="27" customFormat="1" ht="13.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2:256" s="27" customFormat="1" ht="13.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2:31" s="27" customFormat="1" ht="13.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2:31" s="27" customFormat="1" ht="13.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2:31" s="27" customFormat="1" ht="13.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9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="27" customFormat="1" ht="13.5">
      <c r="M25" s="29"/>
    </row>
  </sheetData>
  <mergeCells count="17">
    <mergeCell ref="I5:I7"/>
    <mergeCell ref="J5:J7"/>
    <mergeCell ref="K5:K7"/>
    <mergeCell ref="E5:E7"/>
    <mergeCell ref="F5:F7"/>
    <mergeCell ref="G5:G7"/>
    <mergeCell ref="H5:H7"/>
    <mergeCell ref="A1:M1"/>
    <mergeCell ref="A2:B2"/>
    <mergeCell ref="K2:M2"/>
    <mergeCell ref="A3:A7"/>
    <mergeCell ref="B3:B7"/>
    <mergeCell ref="C3:C7"/>
    <mergeCell ref="D3:D7"/>
    <mergeCell ref="E3:K4"/>
    <mergeCell ref="L3:L7"/>
    <mergeCell ref="M3:M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1">
      <selection activeCell="H10" sqref="H10"/>
    </sheetView>
  </sheetViews>
  <sheetFormatPr defaultColWidth="9.140625" defaultRowHeight="12.75"/>
  <cols>
    <col min="1" max="1" width="15.28125" style="75" customWidth="1"/>
    <col min="2" max="2" width="13.00390625" style="75" customWidth="1"/>
    <col min="3" max="7" width="14.57421875" style="75" customWidth="1"/>
    <col min="8" max="8" width="16.140625" style="75" customWidth="1"/>
    <col min="9" max="9" width="14.8515625" style="75" customWidth="1"/>
    <col min="10" max="16384" width="9.140625" style="75" customWidth="1"/>
  </cols>
  <sheetData>
    <row r="1" spans="1:9" ht="32.25" customHeight="1">
      <c r="A1" s="334" t="s">
        <v>52</v>
      </c>
      <c r="B1" s="334"/>
      <c r="C1" s="334"/>
      <c r="D1" s="334"/>
      <c r="E1" s="334"/>
      <c r="F1" s="334"/>
      <c r="G1" s="334"/>
      <c r="H1" s="334"/>
      <c r="I1" s="334"/>
    </row>
    <row r="2" spans="1:9" ht="13.5" customHeight="1">
      <c r="A2" s="75" t="s">
        <v>53</v>
      </c>
      <c r="I2" s="76" t="s">
        <v>54</v>
      </c>
    </row>
    <row r="3" spans="1:9" ht="9.75" customHeight="1">
      <c r="A3" s="335"/>
      <c r="B3" s="330" t="s">
        <v>55</v>
      </c>
      <c r="C3" s="323" t="s">
        <v>56</v>
      </c>
      <c r="D3" s="324"/>
      <c r="E3" s="324"/>
      <c r="F3" s="324"/>
      <c r="G3" s="324"/>
      <c r="H3" s="325"/>
      <c r="I3" s="473"/>
    </row>
    <row r="4" spans="1:9" ht="10.5" customHeight="1">
      <c r="A4" s="328"/>
      <c r="B4" s="331"/>
      <c r="C4" s="326"/>
      <c r="D4" s="327"/>
      <c r="E4" s="327"/>
      <c r="F4" s="327"/>
      <c r="G4" s="327"/>
      <c r="H4" s="470"/>
      <c r="I4" s="474"/>
    </row>
    <row r="5" spans="1:9" ht="19.5" customHeight="1">
      <c r="A5" s="328"/>
      <c r="B5" s="331"/>
      <c r="C5" s="471" t="s">
        <v>57</v>
      </c>
      <c r="D5" s="472" t="s">
        <v>58</v>
      </c>
      <c r="E5" s="472" t="s">
        <v>59</v>
      </c>
      <c r="F5" s="418" t="s">
        <v>60</v>
      </c>
      <c r="G5" s="418" t="s">
        <v>61</v>
      </c>
      <c r="H5" s="475" t="s">
        <v>62</v>
      </c>
      <c r="I5" s="474"/>
    </row>
    <row r="6" spans="1:9" ht="24" customHeight="1">
      <c r="A6" s="329"/>
      <c r="B6" s="322"/>
      <c r="C6" s="322"/>
      <c r="D6" s="322"/>
      <c r="E6" s="322"/>
      <c r="F6" s="396"/>
      <c r="G6" s="396"/>
      <c r="H6" s="381"/>
      <c r="I6" s="326"/>
    </row>
    <row r="7" spans="1:9" ht="13.5" customHeight="1">
      <c r="A7" s="78" t="s">
        <v>15</v>
      </c>
      <c r="B7" s="271">
        <v>31379</v>
      </c>
      <c r="C7" s="263">
        <v>19906</v>
      </c>
      <c r="D7" s="79">
        <v>0</v>
      </c>
      <c r="E7" s="263">
        <v>16774</v>
      </c>
      <c r="F7" s="263">
        <v>1312</v>
      </c>
      <c r="G7" s="263">
        <v>1820</v>
      </c>
      <c r="H7" s="80">
        <v>0</v>
      </c>
      <c r="I7" s="78" t="s">
        <v>15</v>
      </c>
    </row>
    <row r="8" spans="1:9" ht="13.5" customHeight="1">
      <c r="A8" s="78" t="s">
        <v>63</v>
      </c>
      <c r="B8" s="271">
        <v>39206</v>
      </c>
      <c r="C8" s="263">
        <v>25646</v>
      </c>
      <c r="D8" s="79">
        <v>0</v>
      </c>
      <c r="E8" s="263">
        <v>21778</v>
      </c>
      <c r="F8" s="263">
        <v>1504</v>
      </c>
      <c r="G8" s="263">
        <v>2364</v>
      </c>
      <c r="H8" s="80">
        <v>0</v>
      </c>
      <c r="I8" s="78" t="s">
        <v>63</v>
      </c>
    </row>
    <row r="9" spans="1:9" ht="13.5" customHeight="1">
      <c r="A9" s="78" t="s">
        <v>16</v>
      </c>
      <c r="B9" s="271">
        <v>34009</v>
      </c>
      <c r="C9" s="263">
        <v>19905</v>
      </c>
      <c r="D9" s="79">
        <v>0</v>
      </c>
      <c r="E9" s="263">
        <v>16099</v>
      </c>
      <c r="F9" s="263">
        <v>1340</v>
      </c>
      <c r="G9" s="263">
        <v>2466</v>
      </c>
      <c r="H9" s="80">
        <v>0</v>
      </c>
      <c r="I9" s="78" t="s">
        <v>16</v>
      </c>
    </row>
    <row r="10" spans="1:9" ht="13.5" customHeight="1">
      <c r="A10" s="78" t="s">
        <v>17</v>
      </c>
      <c r="B10" s="271">
        <v>33508</v>
      </c>
      <c r="C10" s="263">
        <v>20189</v>
      </c>
      <c r="D10" s="79">
        <v>0</v>
      </c>
      <c r="E10" s="263">
        <v>16687</v>
      </c>
      <c r="F10" s="263">
        <v>1156</v>
      </c>
      <c r="G10" s="263">
        <v>2346</v>
      </c>
      <c r="H10" s="80">
        <v>0</v>
      </c>
      <c r="I10" s="78" t="s">
        <v>17</v>
      </c>
    </row>
    <row r="11" spans="1:9" ht="13.5" customHeight="1">
      <c r="A11" s="78" t="s">
        <v>18</v>
      </c>
      <c r="B11" s="271">
        <v>49041</v>
      </c>
      <c r="C11" s="263">
        <v>32999</v>
      </c>
      <c r="D11" s="79">
        <v>0</v>
      </c>
      <c r="E11" s="263">
        <v>28847</v>
      </c>
      <c r="F11" s="263">
        <v>1003</v>
      </c>
      <c r="G11" s="263">
        <v>3149</v>
      </c>
      <c r="H11" s="80">
        <v>0</v>
      </c>
      <c r="I11" s="78" t="s">
        <v>18</v>
      </c>
    </row>
    <row r="12" spans="1:9" s="84" customFormat="1" ht="13.5" customHeight="1">
      <c r="A12" s="81" t="s">
        <v>64</v>
      </c>
      <c r="B12" s="272">
        <f aca="true" t="shared" si="0" ref="B12:H12">SUM(B13:B15)</f>
        <v>45181</v>
      </c>
      <c r="C12" s="265">
        <f t="shared" si="0"/>
        <v>33635</v>
      </c>
      <c r="D12" s="82">
        <f t="shared" si="0"/>
        <v>0</v>
      </c>
      <c r="E12" s="265">
        <f t="shared" si="0"/>
        <v>29309</v>
      </c>
      <c r="F12" s="265">
        <f t="shared" si="0"/>
        <v>1439</v>
      </c>
      <c r="G12" s="265">
        <f t="shared" si="0"/>
        <v>2887</v>
      </c>
      <c r="H12" s="82">
        <f t="shared" si="0"/>
        <v>0</v>
      </c>
      <c r="I12" s="83" t="s">
        <v>64</v>
      </c>
    </row>
    <row r="13" spans="1:9" ht="13.5" customHeight="1">
      <c r="A13" s="85" t="s">
        <v>65</v>
      </c>
      <c r="B13" s="271">
        <f>SUM(C13,B27)</f>
        <v>31442</v>
      </c>
      <c r="C13" s="263">
        <f>SUM(E13:H13)</f>
        <v>25025</v>
      </c>
      <c r="D13" s="79">
        <v>0</v>
      </c>
      <c r="E13" s="263">
        <v>21984</v>
      </c>
      <c r="F13" s="263">
        <v>950</v>
      </c>
      <c r="G13" s="263">
        <v>2091</v>
      </c>
      <c r="H13" s="86" t="s">
        <v>266</v>
      </c>
      <c r="I13" s="87" t="s">
        <v>66</v>
      </c>
    </row>
    <row r="14" spans="1:9" ht="13.5" customHeight="1">
      <c r="A14" s="85" t="s">
        <v>67</v>
      </c>
      <c r="B14" s="271">
        <f>SUM(C14,B28)</f>
        <v>12289</v>
      </c>
      <c r="C14" s="263">
        <f>SUM(E14:H14)</f>
        <v>8578</v>
      </c>
      <c r="D14" s="79">
        <v>0</v>
      </c>
      <c r="E14" s="263">
        <v>7325</v>
      </c>
      <c r="F14" s="263">
        <v>489</v>
      </c>
      <c r="G14" s="263">
        <v>764</v>
      </c>
      <c r="H14" s="86" t="s">
        <v>266</v>
      </c>
      <c r="I14" s="87" t="s">
        <v>68</v>
      </c>
    </row>
    <row r="15" spans="1:9" ht="13.5" customHeight="1">
      <c r="A15" s="88" t="s">
        <v>69</v>
      </c>
      <c r="B15" s="273">
        <f>SUM(C15,B29)</f>
        <v>1450</v>
      </c>
      <c r="C15" s="267">
        <f>SUM(E15:H15)</f>
        <v>32</v>
      </c>
      <c r="D15" s="89">
        <v>0</v>
      </c>
      <c r="E15" s="90" t="s">
        <v>266</v>
      </c>
      <c r="F15" s="90" t="s">
        <v>266</v>
      </c>
      <c r="G15" s="267">
        <v>32</v>
      </c>
      <c r="H15" s="91" t="s">
        <v>266</v>
      </c>
      <c r="I15" s="92" t="s">
        <v>70</v>
      </c>
    </row>
    <row r="16" ht="15" customHeight="1">
      <c r="A16" s="93"/>
    </row>
    <row r="17" spans="1:9" ht="11.25" customHeight="1">
      <c r="A17" s="476"/>
      <c r="B17" s="323" t="s">
        <v>71</v>
      </c>
      <c r="C17" s="324"/>
      <c r="D17" s="324"/>
      <c r="E17" s="324"/>
      <c r="F17" s="324"/>
      <c r="G17" s="324"/>
      <c r="H17" s="325"/>
      <c r="I17" s="473"/>
    </row>
    <row r="18" spans="1:9" ht="9.75" customHeight="1">
      <c r="A18" s="477"/>
      <c r="B18" s="326"/>
      <c r="C18" s="327"/>
      <c r="D18" s="327"/>
      <c r="E18" s="327"/>
      <c r="F18" s="327"/>
      <c r="G18" s="327"/>
      <c r="H18" s="470"/>
      <c r="I18" s="474"/>
    </row>
    <row r="19" spans="1:9" ht="12.75">
      <c r="A19" s="477"/>
      <c r="B19" s="330" t="s">
        <v>72</v>
      </c>
      <c r="C19" s="471" t="s">
        <v>73</v>
      </c>
      <c r="D19" s="471" t="s">
        <v>74</v>
      </c>
      <c r="E19" s="471" t="s">
        <v>75</v>
      </c>
      <c r="F19" s="382" t="s">
        <v>76</v>
      </c>
      <c r="G19" s="382" t="s">
        <v>77</v>
      </c>
      <c r="H19" s="380" t="s">
        <v>78</v>
      </c>
      <c r="I19" s="474"/>
    </row>
    <row r="20" spans="1:9" ht="30.75" customHeight="1">
      <c r="A20" s="478"/>
      <c r="B20" s="322"/>
      <c r="C20" s="322"/>
      <c r="D20" s="322"/>
      <c r="E20" s="322"/>
      <c r="F20" s="396"/>
      <c r="G20" s="396"/>
      <c r="H20" s="381"/>
      <c r="I20" s="326"/>
    </row>
    <row r="21" spans="1:9" ht="13.5" customHeight="1">
      <c r="A21" s="78" t="s">
        <v>15</v>
      </c>
      <c r="B21" s="262">
        <v>11473</v>
      </c>
      <c r="C21" s="263">
        <v>6811</v>
      </c>
      <c r="D21" s="263">
        <v>2270</v>
      </c>
      <c r="E21" s="86">
        <v>862</v>
      </c>
      <c r="F21" s="263">
        <v>1449</v>
      </c>
      <c r="G21" s="268">
        <v>81</v>
      </c>
      <c r="H21" s="80">
        <v>0</v>
      </c>
      <c r="I21" s="78" t="s">
        <v>15</v>
      </c>
    </row>
    <row r="22" spans="1:9" ht="13.5" customHeight="1">
      <c r="A22" s="78" t="s">
        <v>79</v>
      </c>
      <c r="B22" s="262">
        <v>13560</v>
      </c>
      <c r="C22" s="263">
        <v>6366</v>
      </c>
      <c r="D22" s="263">
        <v>4507</v>
      </c>
      <c r="E22" s="86">
        <v>693</v>
      </c>
      <c r="F22" s="263">
        <v>1910</v>
      </c>
      <c r="G22" s="268">
        <v>84</v>
      </c>
      <c r="H22" s="80">
        <v>0</v>
      </c>
      <c r="I22" s="78" t="s">
        <v>79</v>
      </c>
    </row>
    <row r="23" spans="1:9" ht="13.5" customHeight="1">
      <c r="A23" s="78" t="s">
        <v>16</v>
      </c>
      <c r="B23" s="262">
        <v>14104</v>
      </c>
      <c r="C23" s="263">
        <v>6197</v>
      </c>
      <c r="D23" s="263">
        <v>4730</v>
      </c>
      <c r="E23" s="86">
        <v>713</v>
      </c>
      <c r="F23" s="263">
        <v>2342</v>
      </c>
      <c r="G23" s="268">
        <v>122</v>
      </c>
      <c r="H23" s="80">
        <v>0</v>
      </c>
      <c r="I23" s="78" t="s">
        <v>16</v>
      </c>
    </row>
    <row r="24" spans="1:9" ht="13.5" customHeight="1">
      <c r="A24" s="78" t="s">
        <v>17</v>
      </c>
      <c r="B24" s="262">
        <v>13319</v>
      </c>
      <c r="C24" s="263">
        <v>5349</v>
      </c>
      <c r="D24" s="263">
        <v>3890</v>
      </c>
      <c r="E24" s="86">
        <v>772</v>
      </c>
      <c r="F24" s="263">
        <v>3175</v>
      </c>
      <c r="G24" s="268">
        <v>133</v>
      </c>
      <c r="H24" s="80">
        <v>0</v>
      </c>
      <c r="I24" s="78" t="s">
        <v>17</v>
      </c>
    </row>
    <row r="25" spans="1:9" ht="13.5" customHeight="1">
      <c r="A25" s="78" t="s">
        <v>18</v>
      </c>
      <c r="B25" s="262">
        <v>16042</v>
      </c>
      <c r="C25" s="263">
        <v>6848</v>
      </c>
      <c r="D25" s="263">
        <v>4180</v>
      </c>
      <c r="E25" s="86">
        <v>742</v>
      </c>
      <c r="F25" s="263">
        <v>3944</v>
      </c>
      <c r="G25" s="268">
        <v>328</v>
      </c>
      <c r="H25" s="80">
        <v>0</v>
      </c>
      <c r="I25" s="78" t="s">
        <v>18</v>
      </c>
    </row>
    <row r="26" spans="1:9" s="84" customFormat="1" ht="13.5" customHeight="1">
      <c r="A26" s="81" t="s">
        <v>80</v>
      </c>
      <c r="B26" s="264">
        <f aca="true" t="shared" si="1" ref="B26:H26">SUM(B27:B29)</f>
        <v>11546</v>
      </c>
      <c r="C26" s="265">
        <f t="shared" si="1"/>
        <v>3004</v>
      </c>
      <c r="D26" s="265">
        <f t="shared" si="1"/>
        <v>4758</v>
      </c>
      <c r="E26" s="270">
        <f t="shared" si="1"/>
        <v>837</v>
      </c>
      <c r="F26" s="265">
        <f t="shared" si="1"/>
        <v>2829</v>
      </c>
      <c r="G26" s="269">
        <f t="shared" si="1"/>
        <v>118</v>
      </c>
      <c r="H26" s="82">
        <f t="shared" si="1"/>
        <v>0</v>
      </c>
      <c r="I26" s="83" t="s">
        <v>80</v>
      </c>
    </row>
    <row r="27" spans="1:9" ht="13.5" customHeight="1">
      <c r="A27" s="85" t="s">
        <v>81</v>
      </c>
      <c r="B27" s="262">
        <f>SUM(C27:H27)</f>
        <v>6417</v>
      </c>
      <c r="C27" s="263">
        <v>1204</v>
      </c>
      <c r="D27" s="263">
        <v>2931</v>
      </c>
      <c r="E27" s="86">
        <v>474</v>
      </c>
      <c r="F27" s="263">
        <v>1753</v>
      </c>
      <c r="G27" s="268">
        <v>55</v>
      </c>
      <c r="H27" s="86" t="s">
        <v>266</v>
      </c>
      <c r="I27" s="87" t="s">
        <v>82</v>
      </c>
    </row>
    <row r="28" spans="1:9" ht="13.5" customHeight="1">
      <c r="A28" s="85" t="s">
        <v>83</v>
      </c>
      <c r="B28" s="262">
        <f>SUM(C28:H28)</f>
        <v>3711</v>
      </c>
      <c r="C28" s="263">
        <v>411</v>
      </c>
      <c r="D28" s="263">
        <v>1827</v>
      </c>
      <c r="E28" s="86">
        <v>363</v>
      </c>
      <c r="F28" s="263">
        <v>1047</v>
      </c>
      <c r="G28" s="268">
        <v>63</v>
      </c>
      <c r="H28" s="86" t="s">
        <v>266</v>
      </c>
      <c r="I28" s="87" t="s">
        <v>84</v>
      </c>
    </row>
    <row r="29" spans="1:9" ht="13.5" customHeight="1">
      <c r="A29" s="88" t="s">
        <v>85</v>
      </c>
      <c r="B29" s="266">
        <f>SUM(C29:H29)</f>
        <v>1418</v>
      </c>
      <c r="C29" s="267">
        <v>1389</v>
      </c>
      <c r="D29" s="90" t="s">
        <v>266</v>
      </c>
      <c r="E29" s="90" t="s">
        <v>266</v>
      </c>
      <c r="F29" s="267">
        <v>29</v>
      </c>
      <c r="G29" s="90" t="s">
        <v>292</v>
      </c>
      <c r="H29" s="90" t="s">
        <v>266</v>
      </c>
      <c r="I29" s="92" t="s">
        <v>86</v>
      </c>
    </row>
    <row r="30" spans="1:9" ht="18" customHeight="1">
      <c r="A30" s="94" t="s">
        <v>87</v>
      </c>
      <c r="G30" s="95"/>
      <c r="H30" s="95"/>
      <c r="I30" s="95" t="s">
        <v>88</v>
      </c>
    </row>
    <row r="31" ht="12.75">
      <c r="A31" s="93"/>
    </row>
    <row r="32" ht="12.75">
      <c r="A32" s="93"/>
    </row>
  </sheetData>
  <mergeCells count="21">
    <mergeCell ref="A17:A20"/>
    <mergeCell ref="B17:H18"/>
    <mergeCell ref="B19:B20"/>
    <mergeCell ref="C19:C20"/>
    <mergeCell ref="D19:D20"/>
    <mergeCell ref="E19:E20"/>
    <mergeCell ref="F19:F20"/>
    <mergeCell ref="F5:F6"/>
    <mergeCell ref="I17:I20"/>
    <mergeCell ref="I3:I6"/>
    <mergeCell ref="H5:H6"/>
    <mergeCell ref="G5:G6"/>
    <mergeCell ref="H19:H20"/>
    <mergeCell ref="G19:G20"/>
    <mergeCell ref="A1:I1"/>
    <mergeCell ref="A3:A6"/>
    <mergeCell ref="B3:B6"/>
    <mergeCell ref="C3:H4"/>
    <mergeCell ref="C5:C6"/>
    <mergeCell ref="D5:D6"/>
    <mergeCell ref="E5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zoomScaleSheetLayoutView="100" workbookViewId="0" topLeftCell="A1">
      <selection activeCell="E20" sqref="E20"/>
    </sheetView>
  </sheetViews>
  <sheetFormatPr defaultColWidth="9.140625" defaultRowHeight="12.75"/>
  <cols>
    <col min="1" max="1" width="10.28125" style="75" customWidth="1"/>
    <col min="2" max="14" width="9.7109375" style="75" customWidth="1"/>
    <col min="15" max="15" width="10.7109375" style="75" customWidth="1"/>
    <col min="16" max="16384" width="9.140625" style="75" customWidth="1"/>
  </cols>
  <sheetData>
    <row r="1" spans="1:15" ht="32.25" customHeight="1">
      <c r="A1" s="334" t="s">
        <v>89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</row>
    <row r="2" ht="12.75">
      <c r="A2" s="93"/>
    </row>
    <row r="3" spans="1:15" ht="19.5" customHeight="1">
      <c r="A3" s="481" t="s">
        <v>341</v>
      </c>
      <c r="B3" s="479" t="s">
        <v>90</v>
      </c>
      <c r="C3" s="325"/>
      <c r="D3" s="479" t="s">
        <v>91</v>
      </c>
      <c r="E3" s="325"/>
      <c r="F3" s="479" t="s">
        <v>92</v>
      </c>
      <c r="G3" s="335"/>
      <c r="H3" s="479" t="s">
        <v>93</v>
      </c>
      <c r="I3" s="335"/>
      <c r="J3" s="479" t="s">
        <v>94</v>
      </c>
      <c r="K3" s="325"/>
      <c r="L3" s="479" t="s">
        <v>95</v>
      </c>
      <c r="M3" s="325"/>
      <c r="N3" s="330" t="s">
        <v>96</v>
      </c>
      <c r="O3" s="483" t="s">
        <v>342</v>
      </c>
    </row>
    <row r="4" spans="1:15" ht="19.5" customHeight="1">
      <c r="A4" s="482"/>
      <c r="B4" s="326"/>
      <c r="C4" s="470"/>
      <c r="D4" s="326"/>
      <c r="E4" s="470"/>
      <c r="F4" s="480"/>
      <c r="G4" s="329"/>
      <c r="H4" s="480"/>
      <c r="I4" s="329"/>
      <c r="J4" s="326"/>
      <c r="K4" s="470"/>
      <c r="L4" s="326"/>
      <c r="M4" s="470"/>
      <c r="N4" s="322"/>
      <c r="O4" s="474"/>
    </row>
    <row r="5" spans="1:15" ht="19.5" customHeight="1">
      <c r="A5" s="482"/>
      <c r="B5" s="330" t="s">
        <v>97</v>
      </c>
      <c r="C5" s="330" t="s">
        <v>98</v>
      </c>
      <c r="D5" s="330" t="s">
        <v>97</v>
      </c>
      <c r="E5" s="330" t="s">
        <v>98</v>
      </c>
      <c r="F5" s="330" t="s">
        <v>97</v>
      </c>
      <c r="G5" s="330" t="s">
        <v>98</v>
      </c>
      <c r="H5" s="330" t="s">
        <v>97</v>
      </c>
      <c r="I5" s="330" t="s">
        <v>98</v>
      </c>
      <c r="J5" s="330" t="s">
        <v>97</v>
      </c>
      <c r="K5" s="330" t="s">
        <v>98</v>
      </c>
      <c r="L5" s="330" t="s">
        <v>97</v>
      </c>
      <c r="M5" s="330" t="s">
        <v>98</v>
      </c>
      <c r="N5" s="330" t="s">
        <v>99</v>
      </c>
      <c r="O5" s="474"/>
    </row>
    <row r="6" spans="1:15" ht="19.5" customHeight="1">
      <c r="A6" s="470"/>
      <c r="B6" s="322"/>
      <c r="C6" s="322"/>
      <c r="D6" s="484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6"/>
    </row>
    <row r="7" spans="1:15" s="78" customFormat="1" ht="17.25" customHeight="1">
      <c r="A7" s="78" t="s">
        <v>15</v>
      </c>
      <c r="B7" s="99">
        <v>0.004</v>
      </c>
      <c r="C7" s="100">
        <v>0.001</v>
      </c>
      <c r="D7" s="101">
        <v>0.5</v>
      </c>
      <c r="E7" s="101">
        <v>0.4</v>
      </c>
      <c r="F7" s="102">
        <v>0.022</v>
      </c>
      <c r="G7" s="100">
        <v>0.004</v>
      </c>
      <c r="H7" s="103">
        <v>47</v>
      </c>
      <c r="I7" s="103">
        <v>32</v>
      </c>
      <c r="J7" s="100">
        <v>0.031</v>
      </c>
      <c r="K7" s="100">
        <v>0.041</v>
      </c>
      <c r="L7" s="104">
        <v>5.15</v>
      </c>
      <c r="M7" s="104">
        <v>5.15</v>
      </c>
      <c r="N7" s="105">
        <v>0.02</v>
      </c>
      <c r="O7" s="78" t="s">
        <v>15</v>
      </c>
    </row>
    <row r="8" spans="1:15" s="78" customFormat="1" ht="17.25" customHeight="1">
      <c r="A8" s="78" t="s">
        <v>79</v>
      </c>
      <c r="B8" s="99">
        <v>0.004</v>
      </c>
      <c r="C8" s="100">
        <v>0.001</v>
      </c>
      <c r="D8" s="101">
        <v>0.6</v>
      </c>
      <c r="E8" s="101">
        <v>0.4</v>
      </c>
      <c r="F8" s="106">
        <v>0.02</v>
      </c>
      <c r="G8" s="100">
        <v>0.004</v>
      </c>
      <c r="H8" s="103">
        <v>49</v>
      </c>
      <c r="I8" s="103">
        <v>54</v>
      </c>
      <c r="J8" s="100">
        <v>0.029</v>
      </c>
      <c r="K8" s="100">
        <v>0.04</v>
      </c>
      <c r="L8" s="104">
        <v>4.5</v>
      </c>
      <c r="M8" s="104">
        <v>4.4</v>
      </c>
      <c r="N8" s="105">
        <v>0.026</v>
      </c>
      <c r="O8" s="78" t="s">
        <v>79</v>
      </c>
    </row>
    <row r="9" spans="1:15" s="78" customFormat="1" ht="17.25" customHeight="1">
      <c r="A9" s="78" t="s">
        <v>16</v>
      </c>
      <c r="B9" s="99">
        <v>0.0025</v>
      </c>
      <c r="C9" s="100">
        <v>0.0022500000000000003</v>
      </c>
      <c r="D9" s="101">
        <v>0.5166666666666667</v>
      </c>
      <c r="E9" s="101">
        <v>0.425</v>
      </c>
      <c r="F9" s="106">
        <v>0.013999999999999999</v>
      </c>
      <c r="G9" s="100">
        <v>0.006999999999999999</v>
      </c>
      <c r="H9" s="103">
        <v>39.166666666666664</v>
      </c>
      <c r="I9" s="103">
        <v>35.416666666666664</v>
      </c>
      <c r="J9" s="100">
        <v>0.03125</v>
      </c>
      <c r="K9" s="100">
        <v>0.03516666666666667</v>
      </c>
      <c r="L9" s="104">
        <v>4.9</v>
      </c>
      <c r="M9" s="104">
        <v>4.87</v>
      </c>
      <c r="N9" s="105">
        <v>0.029833333333333337</v>
      </c>
      <c r="O9" s="78" t="s">
        <v>16</v>
      </c>
    </row>
    <row r="10" spans="1:15" s="78" customFormat="1" ht="17.25" customHeight="1">
      <c r="A10" s="78" t="s">
        <v>17</v>
      </c>
      <c r="B10" s="99">
        <v>0.0036666666666666666</v>
      </c>
      <c r="C10" s="100">
        <v>0.0029999999999999996</v>
      </c>
      <c r="D10" s="101">
        <v>0.4916666666666667</v>
      </c>
      <c r="E10" s="101">
        <v>0.4083333333333332</v>
      </c>
      <c r="F10" s="106">
        <v>0.017166666666666667</v>
      </c>
      <c r="G10" s="100">
        <v>0.007333333333333333</v>
      </c>
      <c r="H10" s="103">
        <v>46</v>
      </c>
      <c r="I10" s="103">
        <v>39.666666666666664</v>
      </c>
      <c r="J10" s="100">
        <v>0.02950000000000001</v>
      </c>
      <c r="K10" s="100">
        <v>0.033083333333333347</v>
      </c>
      <c r="L10" s="104">
        <v>5.040833333333333</v>
      </c>
      <c r="M10" s="104">
        <v>4.974166666666667</v>
      </c>
      <c r="N10" s="105">
        <v>0.033499999999999995</v>
      </c>
      <c r="O10" s="78" t="s">
        <v>17</v>
      </c>
    </row>
    <row r="11" spans="1:15" s="78" customFormat="1" ht="17.25" customHeight="1">
      <c r="A11" s="78" t="s">
        <v>18</v>
      </c>
      <c r="B11" s="99">
        <v>0.003916666666666666</v>
      </c>
      <c r="C11" s="100">
        <v>0.003666666666666667</v>
      </c>
      <c r="D11" s="101">
        <v>0.4666666666666666</v>
      </c>
      <c r="E11" s="101">
        <v>0.475</v>
      </c>
      <c r="F11" s="106">
        <v>0.01608333333333334</v>
      </c>
      <c r="G11" s="100">
        <v>0.007833333333333333</v>
      </c>
      <c r="H11" s="103">
        <v>44.916666666666664</v>
      </c>
      <c r="I11" s="103">
        <v>42.666666666666664</v>
      </c>
      <c r="J11" s="100">
        <v>0.03</v>
      </c>
      <c r="K11" s="100">
        <v>0.02991666666666667</v>
      </c>
      <c r="L11" s="104">
        <v>4.9675</v>
      </c>
      <c r="M11" s="104">
        <v>5</v>
      </c>
      <c r="N11" s="105">
        <v>0.03729166666666666</v>
      </c>
      <c r="O11" s="78" t="s">
        <v>18</v>
      </c>
    </row>
    <row r="12" spans="1:15" s="112" customFormat="1" ht="17.25" customHeight="1">
      <c r="A12" s="107" t="s">
        <v>80</v>
      </c>
      <c r="B12" s="108">
        <f aca="true" t="shared" si="0" ref="B12:M12">AVERAGE(B13:B24)</f>
        <v>0.0032500000000000007</v>
      </c>
      <c r="C12" s="109">
        <f t="shared" si="0"/>
        <v>0.00375</v>
      </c>
      <c r="D12" s="110">
        <f t="shared" si="0"/>
        <v>0.275</v>
      </c>
      <c r="E12" s="110">
        <f t="shared" si="0"/>
        <v>0.3833333333333333</v>
      </c>
      <c r="F12" s="109">
        <f t="shared" si="0"/>
        <v>0.013250000000000003</v>
      </c>
      <c r="G12" s="109">
        <f t="shared" si="0"/>
        <v>0.008333333333333333</v>
      </c>
      <c r="H12" s="82">
        <f t="shared" si="0"/>
        <v>52.083333333333336</v>
      </c>
      <c r="I12" s="82">
        <f t="shared" si="0"/>
        <v>45</v>
      </c>
      <c r="J12" s="109">
        <f t="shared" si="0"/>
        <v>0.035</v>
      </c>
      <c r="K12" s="109">
        <f t="shared" si="0"/>
        <v>0.031333333333333345</v>
      </c>
      <c r="L12" s="110">
        <f t="shared" si="0"/>
        <v>4.4558333333333335</v>
      </c>
      <c r="M12" s="110">
        <f t="shared" si="0"/>
        <v>4.535833333333334</v>
      </c>
      <c r="N12" s="111">
        <f>AVERAGE(N13:N24)</f>
        <v>0.024041666666666666</v>
      </c>
      <c r="O12" s="83" t="s">
        <v>100</v>
      </c>
    </row>
    <row r="13" spans="1:15" s="78" customFormat="1" ht="17.25" customHeight="1">
      <c r="A13" s="102" t="s">
        <v>101</v>
      </c>
      <c r="B13" s="113">
        <v>0.006</v>
      </c>
      <c r="C13" s="106">
        <v>0.007</v>
      </c>
      <c r="D13" s="114">
        <v>0.4</v>
      </c>
      <c r="E13" s="114">
        <v>0.5</v>
      </c>
      <c r="F13" s="106">
        <v>0.016</v>
      </c>
      <c r="G13" s="106">
        <v>0.012</v>
      </c>
      <c r="H13" s="79">
        <v>49</v>
      </c>
      <c r="I13" s="79">
        <v>49</v>
      </c>
      <c r="J13" s="106">
        <v>0.032</v>
      </c>
      <c r="K13" s="106">
        <v>0.024</v>
      </c>
      <c r="L13" s="114">
        <v>4.2</v>
      </c>
      <c r="M13" s="114">
        <v>4.4</v>
      </c>
      <c r="N13" s="115">
        <v>0.0646</v>
      </c>
      <c r="O13" s="116" t="s">
        <v>102</v>
      </c>
    </row>
    <row r="14" spans="1:15" s="78" customFormat="1" ht="17.25" customHeight="1">
      <c r="A14" s="102" t="s">
        <v>103</v>
      </c>
      <c r="B14" s="113">
        <v>0.005</v>
      </c>
      <c r="C14" s="106">
        <v>0.004</v>
      </c>
      <c r="D14" s="114">
        <v>0.4</v>
      </c>
      <c r="E14" s="114">
        <v>0.4</v>
      </c>
      <c r="F14" s="106">
        <v>0.015</v>
      </c>
      <c r="G14" s="106">
        <v>0.009</v>
      </c>
      <c r="H14" s="79">
        <v>53</v>
      </c>
      <c r="I14" s="79">
        <v>45</v>
      </c>
      <c r="J14" s="106">
        <v>0.037</v>
      </c>
      <c r="K14" s="106">
        <v>0.035</v>
      </c>
      <c r="L14" s="114">
        <v>4.47</v>
      </c>
      <c r="M14" s="114">
        <v>4.43</v>
      </c>
      <c r="N14" s="106">
        <v>0.0241</v>
      </c>
      <c r="O14" s="116" t="s">
        <v>104</v>
      </c>
    </row>
    <row r="15" spans="1:15" s="78" customFormat="1" ht="17.25" customHeight="1">
      <c r="A15" s="102" t="s">
        <v>105</v>
      </c>
      <c r="B15" s="113">
        <v>0.006</v>
      </c>
      <c r="C15" s="106">
        <v>0.004</v>
      </c>
      <c r="D15" s="114">
        <v>0.3</v>
      </c>
      <c r="E15" s="114">
        <v>0.5</v>
      </c>
      <c r="F15" s="106">
        <v>0.016</v>
      </c>
      <c r="G15" s="106">
        <v>0.006</v>
      </c>
      <c r="H15" s="79">
        <v>72</v>
      </c>
      <c r="I15" s="79">
        <v>56</v>
      </c>
      <c r="J15" s="106">
        <v>0.043</v>
      </c>
      <c r="K15" s="106">
        <v>0.044</v>
      </c>
      <c r="L15" s="114">
        <v>4.6</v>
      </c>
      <c r="M15" s="114">
        <v>4.4</v>
      </c>
      <c r="N15" s="106">
        <v>0.0102</v>
      </c>
      <c r="O15" s="116" t="s">
        <v>106</v>
      </c>
    </row>
    <row r="16" spans="1:15" s="78" customFormat="1" ht="17.25" customHeight="1">
      <c r="A16" s="102" t="s">
        <v>107</v>
      </c>
      <c r="B16" s="113">
        <v>0.002</v>
      </c>
      <c r="C16" s="106">
        <v>0.003</v>
      </c>
      <c r="D16" s="114">
        <v>0.3</v>
      </c>
      <c r="E16" s="114">
        <v>0.6</v>
      </c>
      <c r="F16" s="106">
        <v>0.011</v>
      </c>
      <c r="G16" s="106">
        <v>0.007</v>
      </c>
      <c r="H16" s="79">
        <v>86</v>
      </c>
      <c r="I16" s="79">
        <v>64</v>
      </c>
      <c r="J16" s="106">
        <v>0.044</v>
      </c>
      <c r="K16" s="106">
        <v>0.048</v>
      </c>
      <c r="L16" s="114">
        <v>4.8</v>
      </c>
      <c r="M16" s="114">
        <v>4.6</v>
      </c>
      <c r="N16" s="106">
        <v>0.0132</v>
      </c>
      <c r="O16" s="116" t="s">
        <v>108</v>
      </c>
    </row>
    <row r="17" spans="1:15" s="78" customFormat="1" ht="17.25" customHeight="1">
      <c r="A17" s="102" t="s">
        <v>109</v>
      </c>
      <c r="B17" s="113">
        <v>0.003</v>
      </c>
      <c r="C17" s="106">
        <v>0.005</v>
      </c>
      <c r="D17" s="114">
        <v>0.3</v>
      </c>
      <c r="E17" s="114">
        <v>0.4</v>
      </c>
      <c r="F17" s="106">
        <v>0.015</v>
      </c>
      <c r="G17" s="106">
        <v>0.008</v>
      </c>
      <c r="H17" s="79">
        <v>59</v>
      </c>
      <c r="I17" s="79">
        <v>50</v>
      </c>
      <c r="J17" s="106">
        <v>0.048</v>
      </c>
      <c r="K17" s="106">
        <v>0.051</v>
      </c>
      <c r="L17" s="114">
        <v>4.8</v>
      </c>
      <c r="M17" s="114">
        <v>4.6</v>
      </c>
      <c r="N17" s="106">
        <v>0.012</v>
      </c>
      <c r="O17" s="117" t="s">
        <v>110</v>
      </c>
    </row>
    <row r="18" spans="1:15" s="78" customFormat="1" ht="17.25" customHeight="1">
      <c r="A18" s="102" t="s">
        <v>111</v>
      </c>
      <c r="B18" s="113">
        <v>0.002</v>
      </c>
      <c r="C18" s="106">
        <v>0.003</v>
      </c>
      <c r="D18" s="114">
        <v>0.2</v>
      </c>
      <c r="E18" s="114">
        <v>0.2</v>
      </c>
      <c r="F18" s="106">
        <v>0.016</v>
      </c>
      <c r="G18" s="106">
        <v>0.005</v>
      </c>
      <c r="H18" s="79">
        <v>56</v>
      </c>
      <c r="I18" s="79">
        <v>47</v>
      </c>
      <c r="J18" s="106">
        <v>0.036</v>
      </c>
      <c r="K18" s="106">
        <v>0.04</v>
      </c>
      <c r="L18" s="114">
        <v>4.1</v>
      </c>
      <c r="M18" s="114">
        <v>4.5</v>
      </c>
      <c r="N18" s="106">
        <v>0.0132</v>
      </c>
      <c r="O18" s="117" t="s">
        <v>112</v>
      </c>
    </row>
    <row r="19" spans="1:15" s="78" customFormat="1" ht="17.25" customHeight="1">
      <c r="A19" s="102" t="s">
        <v>113</v>
      </c>
      <c r="B19" s="113">
        <v>0.002</v>
      </c>
      <c r="C19" s="106">
        <v>0.002</v>
      </c>
      <c r="D19" s="114">
        <v>0.2</v>
      </c>
      <c r="E19" s="114">
        <v>0.2</v>
      </c>
      <c r="F19" s="106">
        <v>0.009</v>
      </c>
      <c r="G19" s="106">
        <v>0.01</v>
      </c>
      <c r="H19" s="79">
        <v>35</v>
      </c>
      <c r="I19" s="79">
        <v>41</v>
      </c>
      <c r="J19" s="106">
        <v>0.023</v>
      </c>
      <c r="K19" s="106">
        <v>0.016</v>
      </c>
      <c r="L19" s="114">
        <v>4.6</v>
      </c>
      <c r="M19" s="114">
        <v>4.8</v>
      </c>
      <c r="N19" s="106">
        <v>0.0018</v>
      </c>
      <c r="O19" s="117" t="s">
        <v>114</v>
      </c>
    </row>
    <row r="20" spans="1:15" s="78" customFormat="1" ht="17.25" customHeight="1">
      <c r="A20" s="102" t="s">
        <v>115</v>
      </c>
      <c r="B20" s="113">
        <v>0.002</v>
      </c>
      <c r="C20" s="106">
        <v>0.005</v>
      </c>
      <c r="D20" s="114">
        <v>0.2</v>
      </c>
      <c r="E20" s="114">
        <v>0.3</v>
      </c>
      <c r="F20" s="106">
        <v>0.006</v>
      </c>
      <c r="G20" s="106">
        <v>0.008</v>
      </c>
      <c r="H20" s="79">
        <v>36</v>
      </c>
      <c r="I20" s="79">
        <v>34</v>
      </c>
      <c r="J20" s="106">
        <v>0.024</v>
      </c>
      <c r="K20" s="106">
        <v>0.018</v>
      </c>
      <c r="L20" s="114">
        <v>4.2</v>
      </c>
      <c r="M20" s="114">
        <v>4.3</v>
      </c>
      <c r="N20" s="106">
        <v>0.0507</v>
      </c>
      <c r="O20" s="116" t="s">
        <v>116</v>
      </c>
    </row>
    <row r="21" spans="1:15" s="78" customFormat="1" ht="17.25" customHeight="1">
      <c r="A21" s="102" t="s">
        <v>117</v>
      </c>
      <c r="B21" s="113">
        <v>0.002</v>
      </c>
      <c r="C21" s="106">
        <v>0.005</v>
      </c>
      <c r="D21" s="114">
        <v>0.2</v>
      </c>
      <c r="E21" s="114">
        <v>0.3</v>
      </c>
      <c r="F21" s="106">
        <v>0.01</v>
      </c>
      <c r="G21" s="106">
        <v>0.006</v>
      </c>
      <c r="H21" s="79">
        <v>33</v>
      </c>
      <c r="I21" s="79">
        <v>33</v>
      </c>
      <c r="J21" s="106">
        <v>0.036</v>
      </c>
      <c r="K21" s="106">
        <v>0.029</v>
      </c>
      <c r="L21" s="114">
        <v>4.7</v>
      </c>
      <c r="M21" s="114">
        <v>4.8</v>
      </c>
      <c r="N21" s="106">
        <v>0.0149</v>
      </c>
      <c r="O21" s="116" t="s">
        <v>118</v>
      </c>
    </row>
    <row r="22" spans="1:15" s="78" customFormat="1" ht="17.25" customHeight="1">
      <c r="A22" s="102" t="s">
        <v>119</v>
      </c>
      <c r="B22" s="113">
        <v>0.002</v>
      </c>
      <c r="C22" s="106">
        <v>0.004</v>
      </c>
      <c r="D22" s="114">
        <v>0.3</v>
      </c>
      <c r="E22" s="114">
        <v>0.4</v>
      </c>
      <c r="F22" s="106">
        <v>0.016</v>
      </c>
      <c r="G22" s="106">
        <v>0.008</v>
      </c>
      <c r="H22" s="79">
        <v>52</v>
      </c>
      <c r="I22" s="79">
        <v>40</v>
      </c>
      <c r="J22" s="106">
        <v>0.04</v>
      </c>
      <c r="K22" s="106">
        <v>0.034</v>
      </c>
      <c r="L22" s="114">
        <v>4.4</v>
      </c>
      <c r="M22" s="114">
        <v>4.5</v>
      </c>
      <c r="N22" s="106">
        <v>0.0291</v>
      </c>
      <c r="O22" s="116" t="s">
        <v>120</v>
      </c>
    </row>
    <row r="23" spans="1:15" s="78" customFormat="1" ht="17.25" customHeight="1">
      <c r="A23" s="102" t="s">
        <v>121</v>
      </c>
      <c r="B23" s="113">
        <v>0.003</v>
      </c>
      <c r="C23" s="106">
        <v>0.002</v>
      </c>
      <c r="D23" s="114">
        <v>0.2</v>
      </c>
      <c r="E23" s="114">
        <v>0.5</v>
      </c>
      <c r="F23" s="106">
        <v>0.015</v>
      </c>
      <c r="G23" s="106">
        <v>0.011</v>
      </c>
      <c r="H23" s="79">
        <v>47</v>
      </c>
      <c r="I23" s="79">
        <v>42</v>
      </c>
      <c r="J23" s="106">
        <v>0.032</v>
      </c>
      <c r="K23" s="106">
        <v>0.027</v>
      </c>
      <c r="L23" s="114">
        <v>4.4</v>
      </c>
      <c r="M23" s="114">
        <v>4.6</v>
      </c>
      <c r="N23" s="106">
        <v>0.0489</v>
      </c>
      <c r="O23" s="116" t="s">
        <v>122</v>
      </c>
    </row>
    <row r="24" spans="1:15" s="78" customFormat="1" ht="17.25" customHeight="1">
      <c r="A24" s="73" t="s">
        <v>123</v>
      </c>
      <c r="B24" s="118">
        <v>0.004</v>
      </c>
      <c r="C24" s="119">
        <v>0.001</v>
      </c>
      <c r="D24" s="120">
        <v>0.3</v>
      </c>
      <c r="E24" s="120">
        <v>0.3</v>
      </c>
      <c r="F24" s="119">
        <v>0.014</v>
      </c>
      <c r="G24" s="119">
        <v>0.01</v>
      </c>
      <c r="H24" s="89">
        <v>47</v>
      </c>
      <c r="I24" s="89">
        <v>39</v>
      </c>
      <c r="J24" s="119">
        <v>0.025</v>
      </c>
      <c r="K24" s="119">
        <v>0.01</v>
      </c>
      <c r="L24" s="120">
        <v>4.2</v>
      </c>
      <c r="M24" s="120">
        <v>4.5</v>
      </c>
      <c r="N24" s="119">
        <v>0.0058</v>
      </c>
      <c r="O24" s="77" t="s">
        <v>124</v>
      </c>
    </row>
    <row r="25" spans="1:15" s="122" customFormat="1" ht="15.75" customHeight="1">
      <c r="A25" s="121" t="s">
        <v>277</v>
      </c>
      <c r="O25" s="123" t="s">
        <v>278</v>
      </c>
    </row>
    <row r="26" spans="1:15" s="122" customFormat="1" ht="15.75" customHeight="1">
      <c r="A26" s="122" t="s">
        <v>430</v>
      </c>
      <c r="G26" s="227"/>
      <c r="H26" s="227"/>
      <c r="I26" s="227"/>
      <c r="J26" s="227"/>
      <c r="K26" s="227"/>
      <c r="L26" s="227"/>
      <c r="M26" s="227"/>
      <c r="N26" s="227"/>
      <c r="O26" s="227"/>
    </row>
    <row r="27" spans="1:15" s="122" customFormat="1" ht="15.75" customHeight="1">
      <c r="A27" s="227" t="s">
        <v>280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</row>
    <row r="28" spans="1:15" s="122" customFormat="1" ht="15.75" customHeight="1">
      <c r="A28" s="485" t="s">
        <v>431</v>
      </c>
      <c r="B28" s="486"/>
      <c r="C28" s="486"/>
      <c r="D28" s="486"/>
      <c r="E28" s="486"/>
      <c r="F28" s="486"/>
      <c r="G28" s="486"/>
      <c r="H28" s="227"/>
      <c r="I28" s="227"/>
      <c r="J28" s="227"/>
      <c r="K28" s="227"/>
      <c r="L28" s="227"/>
      <c r="M28" s="227"/>
      <c r="N28" s="227"/>
      <c r="O28" s="227"/>
    </row>
    <row r="29" spans="1:15" s="122" customFormat="1" ht="15.75" customHeight="1">
      <c r="A29" s="227" t="s">
        <v>432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</row>
    <row r="30" spans="1:15" ht="12.75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</row>
    <row r="31" spans="1:15" ht="12.75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</row>
  </sheetData>
  <mergeCells count="24">
    <mergeCell ref="N5:N6"/>
    <mergeCell ref="A28:G28"/>
    <mergeCell ref="J5:J6"/>
    <mergeCell ref="K5:K6"/>
    <mergeCell ref="L5:L6"/>
    <mergeCell ref="M5:M6"/>
    <mergeCell ref="F5:F6"/>
    <mergeCell ref="G5:G6"/>
    <mergeCell ref="H5:H6"/>
    <mergeCell ref="I5:I6"/>
    <mergeCell ref="B5:B6"/>
    <mergeCell ref="C5:C6"/>
    <mergeCell ref="D5:D6"/>
    <mergeCell ref="E5:E6"/>
    <mergeCell ref="A1:O1"/>
    <mergeCell ref="B3:C4"/>
    <mergeCell ref="D3:E4"/>
    <mergeCell ref="F3:G4"/>
    <mergeCell ref="H3:I4"/>
    <mergeCell ref="J3:K4"/>
    <mergeCell ref="L3:M4"/>
    <mergeCell ref="N3:N4"/>
    <mergeCell ref="A3:A6"/>
    <mergeCell ref="O3:O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SheetLayoutView="100" workbookViewId="0" topLeftCell="A28">
      <selection activeCell="F43" sqref="F43"/>
    </sheetView>
  </sheetViews>
  <sheetFormatPr defaultColWidth="9.140625" defaultRowHeight="12.75"/>
  <cols>
    <col min="1" max="1" width="12.7109375" style="75" customWidth="1"/>
    <col min="2" max="2" width="8.57421875" style="75" customWidth="1"/>
    <col min="3" max="3" width="8.140625" style="75" customWidth="1"/>
    <col min="4" max="4" width="7.421875" style="75" customWidth="1"/>
    <col min="5" max="5" width="9.421875" style="75" customWidth="1"/>
    <col min="6" max="6" width="7.8515625" style="75" customWidth="1"/>
    <col min="7" max="7" width="6.8515625" style="75" customWidth="1"/>
    <col min="8" max="8" width="7.57421875" style="75" customWidth="1"/>
    <col min="9" max="9" width="6.8515625" style="75" customWidth="1"/>
    <col min="10" max="14" width="7.28125" style="75" customWidth="1"/>
    <col min="15" max="15" width="6.28125" style="75" customWidth="1"/>
    <col min="16" max="16" width="7.28125" style="75" customWidth="1"/>
    <col min="17" max="17" width="8.00390625" style="75" customWidth="1"/>
    <col min="18" max="20" width="7.28125" style="75" customWidth="1"/>
    <col min="21" max="21" width="7.8515625" style="75" customWidth="1"/>
    <col min="22" max="22" width="7.28125" style="75" customWidth="1"/>
    <col min="23" max="23" width="6.28125" style="75" customWidth="1"/>
    <col min="24" max="24" width="7.28125" style="75" customWidth="1"/>
    <col min="25" max="25" width="8.140625" style="75" customWidth="1"/>
    <col min="26" max="26" width="11.421875" style="75" customWidth="1"/>
    <col min="27" max="27" width="5.421875" style="75" hidden="1" customWidth="1"/>
    <col min="28" max="28" width="6.8515625" style="75" customWidth="1"/>
    <col min="29" max="29" width="6.00390625" style="75" customWidth="1"/>
    <col min="30" max="16384" width="9.140625" style="75" customWidth="1"/>
  </cols>
  <sheetData>
    <row r="1" spans="1:30" ht="32.25" customHeight="1">
      <c r="A1" s="334" t="s">
        <v>171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74"/>
      <c r="AA1" s="74"/>
      <c r="AB1" s="74"/>
      <c r="AC1" s="74"/>
      <c r="AD1" s="74"/>
    </row>
    <row r="2" spans="1:27" s="2" customFormat="1" ht="18" customHeight="1">
      <c r="A2" s="2" t="s">
        <v>167</v>
      </c>
      <c r="Y2" s="2" t="s">
        <v>498</v>
      </c>
      <c r="AA2" s="332" t="s">
        <v>125</v>
      </c>
    </row>
    <row r="3" spans="1:27" s="2" customFormat="1" ht="36.75" customHeight="1">
      <c r="A3" s="487" t="s">
        <v>344</v>
      </c>
      <c r="B3" s="490" t="s">
        <v>172</v>
      </c>
      <c r="C3" s="507"/>
      <c r="D3" s="490" t="s">
        <v>173</v>
      </c>
      <c r="E3" s="507"/>
      <c r="F3" s="336" t="s">
        <v>126</v>
      </c>
      <c r="G3" s="337" t="s">
        <v>168</v>
      </c>
      <c r="H3" s="337" t="s">
        <v>169</v>
      </c>
      <c r="I3" s="337" t="s">
        <v>170</v>
      </c>
      <c r="J3" s="338"/>
      <c r="K3" s="339" t="s">
        <v>174</v>
      </c>
      <c r="L3" s="340"/>
      <c r="M3" s="340"/>
      <c r="N3" s="340"/>
      <c r="O3" s="340"/>
      <c r="P3" s="340"/>
      <c r="Q3" s="340"/>
      <c r="R3" s="341"/>
      <c r="S3" s="341"/>
      <c r="T3" s="341"/>
      <c r="U3" s="341"/>
      <c r="V3" s="341"/>
      <c r="W3" s="341"/>
      <c r="X3" s="341"/>
      <c r="Y3" s="501" t="s">
        <v>345</v>
      </c>
      <c r="Z3" s="502"/>
      <c r="AA3" s="343"/>
    </row>
    <row r="4" spans="1:27" s="2" customFormat="1" ht="24.75" customHeight="1">
      <c r="A4" s="488"/>
      <c r="B4" s="337" t="s">
        <v>175</v>
      </c>
      <c r="C4" s="337" t="s">
        <v>176</v>
      </c>
      <c r="D4" s="337" t="s">
        <v>175</v>
      </c>
      <c r="E4" s="337" t="s">
        <v>176</v>
      </c>
      <c r="F4" s="344"/>
      <c r="G4" s="345"/>
      <c r="H4" s="345"/>
      <c r="I4" s="345"/>
      <c r="J4" s="346" t="s">
        <v>177</v>
      </c>
      <c r="K4" s="347" t="s">
        <v>178</v>
      </c>
      <c r="L4" s="347" t="s">
        <v>179</v>
      </c>
      <c r="M4" s="347" t="s">
        <v>180</v>
      </c>
      <c r="N4" s="348" t="s">
        <v>130</v>
      </c>
      <c r="O4" s="348" t="s">
        <v>131</v>
      </c>
      <c r="P4" s="339" t="s">
        <v>181</v>
      </c>
      <c r="Q4" s="340"/>
      <c r="R4" s="341"/>
      <c r="S4" s="341"/>
      <c r="T4" s="341"/>
      <c r="U4" s="341"/>
      <c r="V4" s="341"/>
      <c r="W4" s="341"/>
      <c r="X4" s="341"/>
      <c r="Y4" s="503"/>
      <c r="Z4" s="504"/>
      <c r="AA4" s="350"/>
    </row>
    <row r="5" spans="1:27" s="2" customFormat="1" ht="30" customHeight="1">
      <c r="A5" s="488"/>
      <c r="B5" s="351"/>
      <c r="C5" s="351"/>
      <c r="D5" s="351"/>
      <c r="E5" s="351"/>
      <c r="F5" s="352" t="s">
        <v>132</v>
      </c>
      <c r="G5" s="353" t="s">
        <v>133</v>
      </c>
      <c r="H5" s="353" t="s">
        <v>134</v>
      </c>
      <c r="I5" s="353"/>
      <c r="J5" s="354"/>
      <c r="K5" s="355"/>
      <c r="L5" s="355"/>
      <c r="M5" s="355"/>
      <c r="N5" s="355"/>
      <c r="O5" s="355"/>
      <c r="P5" s="339" t="s">
        <v>182</v>
      </c>
      <c r="Q5" s="340"/>
      <c r="R5" s="341"/>
      <c r="S5" s="356"/>
      <c r="T5" s="357" t="s">
        <v>183</v>
      </c>
      <c r="U5" s="341"/>
      <c r="V5" s="341"/>
      <c r="W5" s="341"/>
      <c r="X5" s="356"/>
      <c r="Y5" s="503"/>
      <c r="Z5" s="504"/>
      <c r="AA5" s="350"/>
    </row>
    <row r="6" spans="1:27" s="2" customFormat="1" ht="35.25" customHeight="1">
      <c r="A6" s="488"/>
      <c r="B6" s="345"/>
      <c r="C6" s="345"/>
      <c r="D6" s="345"/>
      <c r="E6" s="345"/>
      <c r="F6" s="352" t="s">
        <v>135</v>
      </c>
      <c r="G6" s="353" t="s">
        <v>136</v>
      </c>
      <c r="H6" s="353" t="s">
        <v>137</v>
      </c>
      <c r="I6" s="353" t="s">
        <v>138</v>
      </c>
      <c r="J6" s="354"/>
      <c r="K6" s="355"/>
      <c r="L6" s="355"/>
      <c r="M6" s="355"/>
      <c r="N6" s="355"/>
      <c r="O6" s="355"/>
      <c r="P6" s="337" t="s">
        <v>139</v>
      </c>
      <c r="Q6" s="337" t="s">
        <v>127</v>
      </c>
      <c r="R6" s="358" t="s">
        <v>128</v>
      </c>
      <c r="S6" s="337" t="s">
        <v>140</v>
      </c>
      <c r="T6" s="337" t="s">
        <v>139</v>
      </c>
      <c r="U6" s="337" t="s">
        <v>127</v>
      </c>
      <c r="V6" s="358" t="s">
        <v>128</v>
      </c>
      <c r="W6" s="337" t="s">
        <v>140</v>
      </c>
      <c r="X6" s="337" t="s">
        <v>130</v>
      </c>
      <c r="Y6" s="503"/>
      <c r="Z6" s="504"/>
      <c r="AA6" s="350"/>
    </row>
    <row r="7" spans="1:27" s="2" customFormat="1" ht="32.25" customHeight="1">
      <c r="A7" s="489"/>
      <c r="B7" s="359" t="s">
        <v>143</v>
      </c>
      <c r="C7" s="359" t="s">
        <v>144</v>
      </c>
      <c r="D7" s="359" t="s">
        <v>143</v>
      </c>
      <c r="E7" s="359" t="s">
        <v>144</v>
      </c>
      <c r="F7" s="360" t="s">
        <v>145</v>
      </c>
      <c r="G7" s="361" t="s">
        <v>146</v>
      </c>
      <c r="H7" s="361" t="s">
        <v>147</v>
      </c>
      <c r="I7" s="361" t="s">
        <v>148</v>
      </c>
      <c r="J7" s="362"/>
      <c r="K7" s="363" t="s">
        <v>149</v>
      </c>
      <c r="L7" s="364" t="s">
        <v>150</v>
      </c>
      <c r="M7" s="364" t="s">
        <v>151</v>
      </c>
      <c r="N7" s="365" t="s">
        <v>156</v>
      </c>
      <c r="O7" s="366" t="s">
        <v>152</v>
      </c>
      <c r="P7" s="360" t="s">
        <v>153</v>
      </c>
      <c r="Q7" s="361" t="s">
        <v>149</v>
      </c>
      <c r="R7" s="367" t="s">
        <v>154</v>
      </c>
      <c r="S7" s="360" t="s">
        <v>155</v>
      </c>
      <c r="T7" s="360" t="s">
        <v>153</v>
      </c>
      <c r="U7" s="361" t="s">
        <v>149</v>
      </c>
      <c r="V7" s="361" t="s">
        <v>154</v>
      </c>
      <c r="W7" s="360" t="s">
        <v>155</v>
      </c>
      <c r="X7" s="361" t="s">
        <v>156</v>
      </c>
      <c r="Y7" s="505"/>
      <c r="Z7" s="506"/>
      <c r="AA7" s="368"/>
    </row>
    <row r="8" spans="1:27" s="112" customFormat="1" ht="15.75" customHeight="1">
      <c r="A8" s="124" t="s">
        <v>340</v>
      </c>
      <c r="B8" s="157">
        <v>255.48</v>
      </c>
      <c r="C8" s="158">
        <v>285097</v>
      </c>
      <c r="D8" s="157">
        <v>255.48</v>
      </c>
      <c r="E8" s="158">
        <v>279087</v>
      </c>
      <c r="F8" s="155">
        <f>E8/C8*100</f>
        <v>97.89194554835723</v>
      </c>
      <c r="G8" s="155">
        <v>418.8</v>
      </c>
      <c r="H8" s="155">
        <v>418.8</v>
      </c>
      <c r="I8" s="172">
        <f>H8/G8*100</f>
        <v>100</v>
      </c>
      <c r="J8" s="175">
        <v>419.8</v>
      </c>
      <c r="K8" s="175">
        <v>254.8</v>
      </c>
      <c r="L8" s="175">
        <f aca="true" t="shared" si="0" ref="K8:M10">R8</f>
        <v>1</v>
      </c>
      <c r="M8" s="175">
        <f t="shared" si="0"/>
        <v>164</v>
      </c>
      <c r="N8" s="305" t="s">
        <v>157</v>
      </c>
      <c r="O8" s="300" t="s">
        <v>157</v>
      </c>
      <c r="P8" s="308">
        <f>SUM(Q8:U8)</f>
        <v>419.8</v>
      </c>
      <c r="Q8" s="308">
        <v>254.8</v>
      </c>
      <c r="R8" s="309">
        <v>1</v>
      </c>
      <c r="S8" s="308">
        <v>164</v>
      </c>
      <c r="T8" s="295" t="s">
        <v>27</v>
      </c>
      <c r="U8" s="310" t="s">
        <v>27</v>
      </c>
      <c r="V8" s="310" t="s">
        <v>27</v>
      </c>
      <c r="W8" s="310" t="s">
        <v>27</v>
      </c>
      <c r="X8" s="309" t="s">
        <v>27</v>
      </c>
      <c r="Y8" s="521" t="s">
        <v>283</v>
      </c>
      <c r="Z8" s="522"/>
      <c r="AA8" s="522"/>
    </row>
    <row r="9" spans="1:27" ht="15.75" customHeight="1">
      <c r="A9" s="125" t="s">
        <v>48</v>
      </c>
      <c r="B9" s="159">
        <v>721.8</v>
      </c>
      <c r="C9" s="160">
        <v>100208</v>
      </c>
      <c r="D9" s="159">
        <v>721.3</v>
      </c>
      <c r="E9" s="160">
        <v>100056</v>
      </c>
      <c r="F9" s="161">
        <v>99.84831550375219</v>
      </c>
      <c r="G9" s="159">
        <v>54.47</v>
      </c>
      <c r="H9" s="159">
        <v>54.47</v>
      </c>
      <c r="I9" s="173">
        <v>100</v>
      </c>
      <c r="J9" s="176">
        <v>54.47</v>
      </c>
      <c r="K9" s="178">
        <v>34.07</v>
      </c>
      <c r="L9" s="178">
        <v>3.5</v>
      </c>
      <c r="M9" s="178">
        <v>16.9</v>
      </c>
      <c r="N9" s="306" t="s">
        <v>27</v>
      </c>
      <c r="O9" s="296" t="s">
        <v>27</v>
      </c>
      <c r="P9" s="296">
        <v>54.47</v>
      </c>
      <c r="Q9" s="296">
        <v>34.07</v>
      </c>
      <c r="R9" s="296">
        <v>3.5</v>
      </c>
      <c r="S9" s="296">
        <v>16.9</v>
      </c>
      <c r="T9" s="296">
        <v>41.02</v>
      </c>
      <c r="U9" s="311" t="s">
        <v>266</v>
      </c>
      <c r="V9" s="313">
        <v>1.89</v>
      </c>
      <c r="W9" s="312">
        <v>38.91</v>
      </c>
      <c r="X9" s="313" t="s">
        <v>27</v>
      </c>
      <c r="Y9" s="523" t="s">
        <v>306</v>
      </c>
      <c r="Z9" s="515"/>
      <c r="AA9" s="515"/>
    </row>
    <row r="10" spans="1:27" ht="15.75" customHeight="1">
      <c r="A10" s="124" t="s">
        <v>330</v>
      </c>
      <c r="B10" s="157">
        <v>255.48</v>
      </c>
      <c r="C10" s="158">
        <v>290664</v>
      </c>
      <c r="D10" s="157">
        <v>255.48</v>
      </c>
      <c r="E10" s="158">
        <v>290664</v>
      </c>
      <c r="F10" s="155">
        <f>E10/C10*100</f>
        <v>100</v>
      </c>
      <c r="G10" s="155">
        <v>468</v>
      </c>
      <c r="H10" s="155">
        <v>468</v>
      </c>
      <c r="I10" s="172">
        <f>H10/G10*100</f>
        <v>100</v>
      </c>
      <c r="J10" s="175">
        <f>SUM(K10:O10)</f>
        <v>468</v>
      </c>
      <c r="K10" s="175">
        <f t="shared" si="0"/>
        <v>230</v>
      </c>
      <c r="L10" s="175">
        <f t="shared" si="0"/>
        <v>20</v>
      </c>
      <c r="M10" s="175">
        <f t="shared" si="0"/>
        <v>218</v>
      </c>
      <c r="N10" s="305" t="s">
        <v>157</v>
      </c>
      <c r="O10" s="300" t="s">
        <v>157</v>
      </c>
      <c r="P10" s="302">
        <f>SUM(Q10:S10)</f>
        <v>468</v>
      </c>
      <c r="Q10" s="302">
        <v>230</v>
      </c>
      <c r="R10" s="302">
        <v>20</v>
      </c>
      <c r="S10" s="302">
        <v>218</v>
      </c>
      <c r="T10" s="298">
        <f>SUM(U10:X10)</f>
        <v>38</v>
      </c>
      <c r="U10" s="309">
        <v>29</v>
      </c>
      <c r="V10" s="314">
        <v>0</v>
      </c>
      <c r="W10" s="314">
        <v>9</v>
      </c>
      <c r="X10" s="309" t="s">
        <v>266</v>
      </c>
      <c r="Y10" s="512" t="s">
        <v>284</v>
      </c>
      <c r="Z10" s="513"/>
      <c r="AA10" s="513"/>
    </row>
    <row r="11" spans="1:27" ht="15.75" customHeight="1">
      <c r="A11" s="125" t="s">
        <v>49</v>
      </c>
      <c r="B11" s="159">
        <v>721.84</v>
      </c>
      <c r="C11" s="160">
        <v>100824</v>
      </c>
      <c r="D11" s="159">
        <v>721.32</v>
      </c>
      <c r="E11" s="160">
        <v>100662</v>
      </c>
      <c r="F11" s="161">
        <v>99.83932397048322</v>
      </c>
      <c r="G11" s="159">
        <v>58.39</v>
      </c>
      <c r="H11" s="159">
        <v>58.39</v>
      </c>
      <c r="I11" s="173">
        <v>100</v>
      </c>
      <c r="J11" s="176">
        <v>58.39</v>
      </c>
      <c r="K11" s="178">
        <v>30.9</v>
      </c>
      <c r="L11" s="178">
        <v>6.2</v>
      </c>
      <c r="M11" s="178">
        <v>21.29</v>
      </c>
      <c r="N11" s="306" t="s">
        <v>27</v>
      </c>
      <c r="O11" s="296" t="s">
        <v>27</v>
      </c>
      <c r="P11" s="296">
        <v>58.39</v>
      </c>
      <c r="Q11" s="296">
        <v>30.9</v>
      </c>
      <c r="R11" s="296">
        <v>6.2</v>
      </c>
      <c r="S11" s="296">
        <v>21.29</v>
      </c>
      <c r="T11" s="296">
        <v>33.23</v>
      </c>
      <c r="U11" s="313">
        <v>0.71</v>
      </c>
      <c r="V11" s="313">
        <v>3.01</v>
      </c>
      <c r="W11" s="312">
        <v>29.51</v>
      </c>
      <c r="X11" s="313" t="s">
        <v>27</v>
      </c>
      <c r="Y11" s="523" t="s">
        <v>313</v>
      </c>
      <c r="Z11" s="515"/>
      <c r="AA11" s="515"/>
    </row>
    <row r="12" spans="1:27" ht="15.75" customHeight="1">
      <c r="A12" s="124" t="s">
        <v>333</v>
      </c>
      <c r="B12" s="157">
        <v>255.53</v>
      </c>
      <c r="C12" s="158">
        <v>292908</v>
      </c>
      <c r="D12" s="157">
        <v>255.53</v>
      </c>
      <c r="E12" s="158">
        <v>292908</v>
      </c>
      <c r="F12" s="155">
        <v>100</v>
      </c>
      <c r="G12" s="155">
        <v>439.3</v>
      </c>
      <c r="H12" s="155">
        <v>439.3</v>
      </c>
      <c r="I12" s="172">
        <v>100</v>
      </c>
      <c r="J12" s="175">
        <v>439.3</v>
      </c>
      <c r="K12" s="175">
        <v>115.8</v>
      </c>
      <c r="L12" s="175">
        <v>103.9</v>
      </c>
      <c r="M12" s="175">
        <v>219.6</v>
      </c>
      <c r="N12" s="305">
        <v>15</v>
      </c>
      <c r="O12" s="300">
        <v>0.2</v>
      </c>
      <c r="P12" s="302">
        <v>439.3</v>
      </c>
      <c r="Q12" s="302">
        <v>115.8</v>
      </c>
      <c r="R12" s="302">
        <v>103.9</v>
      </c>
      <c r="S12" s="302">
        <v>219.6</v>
      </c>
      <c r="T12" s="298">
        <v>52</v>
      </c>
      <c r="U12" s="309">
        <v>10</v>
      </c>
      <c r="V12" s="314">
        <v>15</v>
      </c>
      <c r="W12" s="314">
        <v>12</v>
      </c>
      <c r="X12" s="309">
        <v>15</v>
      </c>
      <c r="Y12" s="512" t="s">
        <v>285</v>
      </c>
      <c r="Z12" s="513"/>
      <c r="AA12" s="513"/>
    </row>
    <row r="13" spans="1:27" ht="15.75" customHeight="1">
      <c r="A13" s="125" t="s">
        <v>50</v>
      </c>
      <c r="B13" s="159">
        <v>722.31</v>
      </c>
      <c r="C13" s="160">
        <v>102189</v>
      </c>
      <c r="D13" s="159">
        <v>721.79</v>
      </c>
      <c r="E13" s="160">
        <v>102020</v>
      </c>
      <c r="F13" s="161">
        <v>99.83462016459697</v>
      </c>
      <c r="G13" s="159">
        <v>63.72</v>
      </c>
      <c r="H13" s="159">
        <v>63.72</v>
      </c>
      <c r="I13" s="173">
        <v>100</v>
      </c>
      <c r="J13" s="176">
        <v>63.7</v>
      </c>
      <c r="K13" s="178">
        <v>26.4</v>
      </c>
      <c r="L13" s="178">
        <v>17.1</v>
      </c>
      <c r="M13" s="178">
        <v>20.2</v>
      </c>
      <c r="N13" s="306" t="s">
        <v>27</v>
      </c>
      <c r="O13" s="296" t="s">
        <v>27</v>
      </c>
      <c r="P13" s="296">
        <v>63.7</v>
      </c>
      <c r="Q13" s="296">
        <v>26.4</v>
      </c>
      <c r="R13" s="296">
        <v>17.1</v>
      </c>
      <c r="S13" s="296">
        <v>20.2</v>
      </c>
      <c r="T13" s="296">
        <v>38</v>
      </c>
      <c r="U13" s="313">
        <v>2</v>
      </c>
      <c r="V13" s="313">
        <v>1</v>
      </c>
      <c r="W13" s="312">
        <v>33</v>
      </c>
      <c r="X13" s="313">
        <v>2</v>
      </c>
      <c r="Y13" s="514" t="s">
        <v>343</v>
      </c>
      <c r="Z13" s="515"/>
      <c r="AA13" s="515"/>
    </row>
    <row r="14" spans="1:27" ht="15.75" customHeight="1">
      <c r="A14" s="124" t="s">
        <v>335</v>
      </c>
      <c r="B14" s="157">
        <v>255.5</v>
      </c>
      <c r="C14" s="158">
        <v>296990</v>
      </c>
      <c r="D14" s="157">
        <v>255.5</v>
      </c>
      <c r="E14" s="158">
        <v>296068</v>
      </c>
      <c r="F14" s="162">
        <v>99.7</v>
      </c>
      <c r="G14" s="156">
        <v>440.2</v>
      </c>
      <c r="H14" s="156">
        <v>440.2</v>
      </c>
      <c r="I14" s="172">
        <v>100</v>
      </c>
      <c r="J14" s="175">
        <v>440.2</v>
      </c>
      <c r="K14" s="175">
        <v>81.7</v>
      </c>
      <c r="L14" s="175">
        <v>91.4</v>
      </c>
      <c r="M14" s="175">
        <v>267.1</v>
      </c>
      <c r="N14" s="305">
        <v>36.1</v>
      </c>
      <c r="O14" s="296" t="s">
        <v>27</v>
      </c>
      <c r="P14" s="302">
        <v>440.2</v>
      </c>
      <c r="Q14" s="302">
        <v>81.7</v>
      </c>
      <c r="R14" s="302">
        <v>91.4</v>
      </c>
      <c r="S14" s="302">
        <v>267.1</v>
      </c>
      <c r="T14" s="300">
        <v>36.1</v>
      </c>
      <c r="U14" s="309" t="s">
        <v>266</v>
      </c>
      <c r="V14" s="314" t="s">
        <v>266</v>
      </c>
      <c r="W14" s="314" t="s">
        <v>266</v>
      </c>
      <c r="X14" s="309">
        <v>36.1</v>
      </c>
      <c r="Y14" s="512" t="s">
        <v>286</v>
      </c>
      <c r="Z14" s="513"/>
      <c r="AA14" s="513"/>
    </row>
    <row r="15" spans="1:27" s="84" customFormat="1" ht="15.75" customHeight="1">
      <c r="A15" s="125" t="s">
        <v>51</v>
      </c>
      <c r="B15" s="157">
        <v>722.31</v>
      </c>
      <c r="C15" s="158">
        <v>102342</v>
      </c>
      <c r="D15" s="157">
        <v>721.05</v>
      </c>
      <c r="E15" s="158">
        <v>102154</v>
      </c>
      <c r="F15" s="162">
        <v>99.8</v>
      </c>
      <c r="G15" s="156">
        <v>63.3</v>
      </c>
      <c r="H15" s="156">
        <v>63.3</v>
      </c>
      <c r="I15" s="172">
        <v>100</v>
      </c>
      <c r="J15" s="175">
        <v>60.4</v>
      </c>
      <c r="K15" s="175">
        <v>14.7</v>
      </c>
      <c r="L15" s="175">
        <v>28.7</v>
      </c>
      <c r="M15" s="175">
        <v>472.9</v>
      </c>
      <c r="N15" s="305">
        <v>3</v>
      </c>
      <c r="O15" s="296" t="s">
        <v>27</v>
      </c>
      <c r="P15" s="302">
        <v>63.3</v>
      </c>
      <c r="Q15" s="302">
        <v>12.7</v>
      </c>
      <c r="R15" s="302">
        <v>28.3</v>
      </c>
      <c r="S15" s="302">
        <v>22.3</v>
      </c>
      <c r="T15" s="300">
        <v>10.9</v>
      </c>
      <c r="U15" s="315">
        <v>1</v>
      </c>
      <c r="V15" s="316">
        <v>0.2</v>
      </c>
      <c r="W15" s="300">
        <v>6.7</v>
      </c>
      <c r="X15" s="316">
        <v>3</v>
      </c>
      <c r="Y15" s="514" t="s">
        <v>307</v>
      </c>
      <c r="Z15" s="515"/>
      <c r="AA15" s="515"/>
    </row>
    <row r="16" spans="1:27" ht="15.75" customHeight="1">
      <c r="A16" s="126" t="s">
        <v>32</v>
      </c>
      <c r="B16" s="163">
        <v>977.9</v>
      </c>
      <c r="C16" s="164">
        <v>402254</v>
      </c>
      <c r="D16" s="165">
        <v>977.28</v>
      </c>
      <c r="E16" s="164">
        <v>401243</v>
      </c>
      <c r="F16" s="166">
        <f>E16/C16*100</f>
        <v>99.74866626559337</v>
      </c>
      <c r="G16" s="167">
        <v>518.4</v>
      </c>
      <c r="H16" s="167">
        <v>518.4</v>
      </c>
      <c r="I16" s="172">
        <f>H16/G16*100</f>
        <v>100</v>
      </c>
      <c r="J16" s="175">
        <v>518.4</v>
      </c>
      <c r="K16" s="175">
        <v>96.8</v>
      </c>
      <c r="L16" s="175">
        <v>129.4</v>
      </c>
      <c r="M16" s="175">
        <v>292.2</v>
      </c>
      <c r="N16" s="305">
        <v>46.5</v>
      </c>
      <c r="O16" s="304">
        <f>H36</f>
        <v>0</v>
      </c>
      <c r="P16" s="304">
        <v>518.4</v>
      </c>
      <c r="Q16" s="304">
        <v>96.8</v>
      </c>
      <c r="R16" s="304">
        <v>129.4</v>
      </c>
      <c r="S16" s="304">
        <v>292.2</v>
      </c>
      <c r="T16" s="304">
        <v>151.9</v>
      </c>
      <c r="U16" s="304">
        <v>1.4</v>
      </c>
      <c r="V16" s="304">
        <v>2.3</v>
      </c>
      <c r="W16" s="304">
        <v>101.7</v>
      </c>
      <c r="X16" s="304">
        <v>46.5</v>
      </c>
      <c r="Y16" s="508" t="s">
        <v>32</v>
      </c>
      <c r="Z16" s="509"/>
      <c r="AA16" s="509"/>
    </row>
    <row r="17" spans="1:27" s="84" customFormat="1" ht="15.75" customHeight="1">
      <c r="A17" s="127" t="s">
        <v>19</v>
      </c>
      <c r="B17" s="168">
        <v>977.8</v>
      </c>
      <c r="C17" s="169">
        <v>403601</v>
      </c>
      <c r="D17" s="170">
        <v>976</v>
      </c>
      <c r="E17" s="169">
        <v>403423</v>
      </c>
      <c r="F17" s="171">
        <f>E17/C17*100</f>
        <v>99.95589703692508</v>
      </c>
      <c r="G17" s="170">
        <v>447</v>
      </c>
      <c r="H17" s="170">
        <v>447</v>
      </c>
      <c r="I17" s="174">
        <f>H17/G17*100</f>
        <v>100</v>
      </c>
      <c r="J17" s="177">
        <v>504</v>
      </c>
      <c r="K17" s="177">
        <v>57</v>
      </c>
      <c r="L17" s="177">
        <v>131</v>
      </c>
      <c r="M17" s="177">
        <v>259</v>
      </c>
      <c r="N17" s="307" t="s">
        <v>157</v>
      </c>
      <c r="O17" s="280" t="s">
        <v>157</v>
      </c>
      <c r="P17" s="294">
        <v>504</v>
      </c>
      <c r="Q17" s="294">
        <v>57</v>
      </c>
      <c r="R17" s="294">
        <v>131</v>
      </c>
      <c r="S17" s="294">
        <v>259</v>
      </c>
      <c r="T17" s="294">
        <v>164.6</v>
      </c>
      <c r="U17" s="294">
        <v>21.9</v>
      </c>
      <c r="V17" s="294">
        <v>2.1</v>
      </c>
      <c r="W17" s="294">
        <v>125.7</v>
      </c>
      <c r="X17" s="294">
        <v>14.9</v>
      </c>
      <c r="Y17" s="510" t="s">
        <v>19</v>
      </c>
      <c r="Z17" s="511"/>
      <c r="AA17" s="511"/>
    </row>
    <row r="18" ht="12.75"/>
    <row r="19" spans="1:29" s="2" customFormat="1" ht="24.75" customHeight="1">
      <c r="A19" s="487" t="s">
        <v>344</v>
      </c>
      <c r="B19" s="496" t="s">
        <v>174</v>
      </c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8"/>
      <c r="N19" s="490" t="s">
        <v>185</v>
      </c>
      <c r="O19" s="491"/>
      <c r="P19" s="491"/>
      <c r="Q19" s="492"/>
      <c r="R19" s="490" t="s">
        <v>186</v>
      </c>
      <c r="S19" s="491"/>
      <c r="T19" s="491"/>
      <c r="U19" s="492"/>
      <c r="V19" s="490" t="s">
        <v>187</v>
      </c>
      <c r="W19" s="491"/>
      <c r="X19" s="491"/>
      <c r="Y19" s="492"/>
      <c r="Z19" s="501" t="s">
        <v>345</v>
      </c>
      <c r="AA19" s="342"/>
      <c r="AB19" s="369"/>
      <c r="AC19" s="370"/>
    </row>
    <row r="20" spans="1:29" s="2" customFormat="1" ht="24.75" customHeight="1">
      <c r="A20" s="488"/>
      <c r="B20" s="496" t="s">
        <v>500</v>
      </c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8"/>
      <c r="N20" s="493"/>
      <c r="O20" s="494"/>
      <c r="P20" s="494"/>
      <c r="Q20" s="495"/>
      <c r="R20" s="493"/>
      <c r="S20" s="494"/>
      <c r="T20" s="494"/>
      <c r="U20" s="495"/>
      <c r="V20" s="493"/>
      <c r="W20" s="494"/>
      <c r="X20" s="494"/>
      <c r="Y20" s="495"/>
      <c r="Z20" s="503"/>
      <c r="AA20" s="349"/>
      <c r="AB20" s="369"/>
      <c r="AC20" s="370"/>
    </row>
    <row r="21" spans="1:27" s="2" customFormat="1" ht="24.75" customHeight="1">
      <c r="A21" s="488"/>
      <c r="B21" s="357" t="s">
        <v>184</v>
      </c>
      <c r="C21" s="341"/>
      <c r="D21" s="341"/>
      <c r="E21" s="356"/>
      <c r="F21" s="371"/>
      <c r="G21" s="496" t="s">
        <v>188</v>
      </c>
      <c r="H21" s="497"/>
      <c r="I21" s="497"/>
      <c r="J21" s="497"/>
      <c r="K21" s="497"/>
      <c r="L21" s="497"/>
      <c r="M21" s="498"/>
      <c r="N21" s="372" t="s">
        <v>159</v>
      </c>
      <c r="O21" s="496" t="s">
        <v>189</v>
      </c>
      <c r="P21" s="499"/>
      <c r="Q21" s="500"/>
      <c r="R21" s="373" t="s">
        <v>159</v>
      </c>
      <c r="S21" s="496" t="s">
        <v>189</v>
      </c>
      <c r="T21" s="499"/>
      <c r="U21" s="500"/>
      <c r="V21" s="372" t="s">
        <v>159</v>
      </c>
      <c r="W21" s="496" t="s">
        <v>189</v>
      </c>
      <c r="X21" s="499"/>
      <c r="Y21" s="500"/>
      <c r="Z21" s="503"/>
      <c r="AA21" s="349"/>
    </row>
    <row r="22" spans="1:27" s="2" customFormat="1" ht="36.75" customHeight="1">
      <c r="A22" s="488"/>
      <c r="B22" s="337" t="s">
        <v>139</v>
      </c>
      <c r="C22" s="337" t="s">
        <v>127</v>
      </c>
      <c r="D22" s="358" t="s">
        <v>128</v>
      </c>
      <c r="E22" s="337" t="s">
        <v>140</v>
      </c>
      <c r="F22" s="333" t="s">
        <v>130</v>
      </c>
      <c r="G22" s="337" t="s">
        <v>141</v>
      </c>
      <c r="H22" s="337" t="s">
        <v>346</v>
      </c>
      <c r="I22" s="337" t="s">
        <v>127</v>
      </c>
      <c r="J22" s="358" t="s">
        <v>128</v>
      </c>
      <c r="K22" s="337" t="s">
        <v>129</v>
      </c>
      <c r="L22" s="337" t="s">
        <v>130</v>
      </c>
      <c r="M22" s="337" t="s">
        <v>142</v>
      </c>
      <c r="N22" s="374"/>
      <c r="O22" s="337" t="s">
        <v>160</v>
      </c>
      <c r="P22" s="337" t="s">
        <v>161</v>
      </c>
      <c r="Q22" s="337" t="s">
        <v>162</v>
      </c>
      <c r="R22" s="375"/>
      <c r="S22" s="337" t="s">
        <v>160</v>
      </c>
      <c r="T22" s="337" t="s">
        <v>161</v>
      </c>
      <c r="U22" s="337" t="s">
        <v>162</v>
      </c>
      <c r="V22" s="374"/>
      <c r="W22" s="337" t="s">
        <v>160</v>
      </c>
      <c r="X22" s="337" t="s">
        <v>161</v>
      </c>
      <c r="Y22" s="337" t="s">
        <v>162</v>
      </c>
      <c r="Z22" s="503"/>
      <c r="AA22" s="349"/>
    </row>
    <row r="23" spans="1:29" s="2" customFormat="1" ht="33.75" customHeight="1">
      <c r="A23" s="489"/>
      <c r="B23" s="360" t="s">
        <v>153</v>
      </c>
      <c r="C23" s="361" t="s">
        <v>149</v>
      </c>
      <c r="D23" s="361" t="s">
        <v>154</v>
      </c>
      <c r="E23" s="360" t="s">
        <v>155</v>
      </c>
      <c r="F23" s="376" t="s">
        <v>156</v>
      </c>
      <c r="G23" s="361" t="s">
        <v>190</v>
      </c>
      <c r="H23" s="360" t="s">
        <v>153</v>
      </c>
      <c r="I23" s="361" t="s">
        <v>149</v>
      </c>
      <c r="J23" s="361" t="s">
        <v>154</v>
      </c>
      <c r="K23" s="360" t="s">
        <v>155</v>
      </c>
      <c r="L23" s="361" t="s">
        <v>156</v>
      </c>
      <c r="M23" s="360" t="s">
        <v>191</v>
      </c>
      <c r="N23" s="377" t="s">
        <v>163</v>
      </c>
      <c r="O23" s="361" t="s">
        <v>164</v>
      </c>
      <c r="P23" s="361" t="s">
        <v>165</v>
      </c>
      <c r="Q23" s="361" t="s">
        <v>166</v>
      </c>
      <c r="R23" s="360" t="s">
        <v>163</v>
      </c>
      <c r="S23" s="361" t="s">
        <v>164</v>
      </c>
      <c r="T23" s="361" t="s">
        <v>165</v>
      </c>
      <c r="U23" s="361" t="s">
        <v>166</v>
      </c>
      <c r="V23" s="360" t="s">
        <v>163</v>
      </c>
      <c r="W23" s="361" t="s">
        <v>164</v>
      </c>
      <c r="X23" s="361" t="s">
        <v>165</v>
      </c>
      <c r="Y23" s="361" t="s">
        <v>166</v>
      </c>
      <c r="Z23" s="505"/>
      <c r="AB23" s="349"/>
      <c r="AC23" s="370"/>
    </row>
    <row r="24" spans="1:28" ht="15.75" customHeight="1">
      <c r="A24" s="124" t="s">
        <v>340</v>
      </c>
      <c r="B24" s="295" t="s">
        <v>266</v>
      </c>
      <c r="C24" s="295" t="s">
        <v>266</v>
      </c>
      <c r="D24" s="295" t="s">
        <v>266</v>
      </c>
      <c r="E24" s="295" t="s">
        <v>266</v>
      </c>
      <c r="F24" s="287" t="s">
        <v>158</v>
      </c>
      <c r="G24" s="274" t="s">
        <v>27</v>
      </c>
      <c r="H24" s="290" t="s">
        <v>266</v>
      </c>
      <c r="I24" s="274" t="s">
        <v>27</v>
      </c>
      <c r="J24" s="290" t="s">
        <v>27</v>
      </c>
      <c r="K24" s="274" t="s">
        <v>27</v>
      </c>
      <c r="L24" s="274" t="s">
        <v>27</v>
      </c>
      <c r="M24" s="275" t="s">
        <v>27</v>
      </c>
      <c r="N24" s="283">
        <v>291</v>
      </c>
      <c r="O24" s="283">
        <v>64</v>
      </c>
      <c r="P24" s="129" t="s">
        <v>266</v>
      </c>
      <c r="Q24" s="283">
        <v>5</v>
      </c>
      <c r="R24" s="286">
        <v>10</v>
      </c>
      <c r="S24" s="286">
        <v>6</v>
      </c>
      <c r="T24" s="129" t="s">
        <v>27</v>
      </c>
      <c r="U24" s="129" t="s">
        <v>27</v>
      </c>
      <c r="V24" s="129" t="s">
        <v>27</v>
      </c>
      <c r="W24" s="129" t="s">
        <v>27</v>
      </c>
      <c r="X24" s="129" t="s">
        <v>27</v>
      </c>
      <c r="Y24" s="129" t="s">
        <v>27</v>
      </c>
      <c r="Z24" s="524" t="s">
        <v>282</v>
      </c>
      <c r="AA24" s="525"/>
      <c r="AB24" s="526"/>
    </row>
    <row r="25" spans="1:28" ht="15.75" customHeight="1">
      <c r="A25" s="125" t="s">
        <v>48</v>
      </c>
      <c r="B25" s="296">
        <v>150.06</v>
      </c>
      <c r="C25" s="297" t="s">
        <v>27</v>
      </c>
      <c r="D25" s="297" t="s">
        <v>266</v>
      </c>
      <c r="E25" s="296">
        <v>150.06</v>
      </c>
      <c r="F25" s="288" t="s">
        <v>158</v>
      </c>
      <c r="G25" s="274"/>
      <c r="H25" s="290">
        <v>1.43</v>
      </c>
      <c r="I25" s="274" t="s">
        <v>27</v>
      </c>
      <c r="J25" s="290">
        <v>0.19</v>
      </c>
      <c r="K25" s="290">
        <v>1.24</v>
      </c>
      <c r="L25" s="274" t="s">
        <v>27</v>
      </c>
      <c r="M25" s="275" t="s">
        <v>27</v>
      </c>
      <c r="N25" s="283">
        <v>73</v>
      </c>
      <c r="O25" s="283">
        <v>17</v>
      </c>
      <c r="P25" s="129" t="s">
        <v>266</v>
      </c>
      <c r="Q25" s="283">
        <v>3</v>
      </c>
      <c r="R25" s="286" t="s">
        <v>195</v>
      </c>
      <c r="S25" s="286" t="s">
        <v>27</v>
      </c>
      <c r="T25" s="129" t="s">
        <v>27</v>
      </c>
      <c r="U25" s="129" t="s">
        <v>27</v>
      </c>
      <c r="V25" s="129" t="s">
        <v>27</v>
      </c>
      <c r="W25" s="129" t="s">
        <v>27</v>
      </c>
      <c r="X25" s="129" t="s">
        <v>27</v>
      </c>
      <c r="Y25" s="129" t="s">
        <v>27</v>
      </c>
      <c r="Z25" s="519" t="s">
        <v>288</v>
      </c>
      <c r="AA25" s="518"/>
      <c r="AB25" s="518"/>
    </row>
    <row r="26" spans="1:28" ht="15.75" customHeight="1">
      <c r="A26" s="124" t="s">
        <v>330</v>
      </c>
      <c r="B26" s="298">
        <f>SUM(C26:E26)</f>
        <v>939</v>
      </c>
      <c r="C26" s="298">
        <v>107</v>
      </c>
      <c r="D26" s="299" t="s">
        <v>266</v>
      </c>
      <c r="E26" s="298">
        <v>832</v>
      </c>
      <c r="F26" s="288" t="s">
        <v>158</v>
      </c>
      <c r="G26" s="291">
        <v>3.4</v>
      </c>
      <c r="H26" s="290" t="s">
        <v>358</v>
      </c>
      <c r="I26" s="274" t="s">
        <v>195</v>
      </c>
      <c r="J26" s="291">
        <v>0.6</v>
      </c>
      <c r="K26" s="290">
        <v>2.8</v>
      </c>
      <c r="L26" s="274" t="s">
        <v>27</v>
      </c>
      <c r="M26" s="275" t="s">
        <v>27</v>
      </c>
      <c r="N26" s="283">
        <v>255</v>
      </c>
      <c r="O26" s="283">
        <v>61</v>
      </c>
      <c r="P26" s="129" t="s">
        <v>266</v>
      </c>
      <c r="Q26" s="283">
        <v>10</v>
      </c>
      <c r="R26" s="286">
        <v>16</v>
      </c>
      <c r="S26" s="286">
        <v>10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517" t="s">
        <v>284</v>
      </c>
      <c r="AA26" s="518"/>
      <c r="AB26" s="518"/>
    </row>
    <row r="27" spans="1:28" ht="15.75" customHeight="1">
      <c r="A27" s="125" t="s">
        <v>49</v>
      </c>
      <c r="B27" s="296">
        <v>321.61</v>
      </c>
      <c r="C27" s="297" t="s">
        <v>27</v>
      </c>
      <c r="D27" s="297" t="s">
        <v>266</v>
      </c>
      <c r="E27" s="296">
        <v>321.61</v>
      </c>
      <c r="F27" s="288" t="s">
        <v>158</v>
      </c>
      <c r="G27" s="291" t="s">
        <v>358</v>
      </c>
      <c r="H27" s="290" t="s">
        <v>27</v>
      </c>
      <c r="I27" s="274" t="s">
        <v>27</v>
      </c>
      <c r="J27" s="291" t="s">
        <v>27</v>
      </c>
      <c r="K27" s="290" t="s">
        <v>27</v>
      </c>
      <c r="L27" s="274" t="s">
        <v>27</v>
      </c>
      <c r="M27" s="275" t="s">
        <v>27</v>
      </c>
      <c r="N27" s="283">
        <v>73</v>
      </c>
      <c r="O27" s="283">
        <v>17</v>
      </c>
      <c r="P27" s="129" t="s">
        <v>27</v>
      </c>
      <c r="Q27" s="283">
        <v>3</v>
      </c>
      <c r="R27" s="286" t="s">
        <v>27</v>
      </c>
      <c r="S27" s="286" t="s">
        <v>27</v>
      </c>
      <c r="T27" s="129" t="s">
        <v>157</v>
      </c>
      <c r="U27" s="129" t="s">
        <v>157</v>
      </c>
      <c r="V27" s="129" t="s">
        <v>157</v>
      </c>
      <c r="W27" s="129" t="s">
        <v>157</v>
      </c>
      <c r="X27" s="129" t="s">
        <v>157</v>
      </c>
      <c r="Y27" s="129" t="s">
        <v>157</v>
      </c>
      <c r="Z27" s="519" t="s">
        <v>289</v>
      </c>
      <c r="AA27" s="518"/>
      <c r="AB27" s="518"/>
    </row>
    <row r="28" spans="1:28" ht="15.75" customHeight="1">
      <c r="A28" s="124" t="s">
        <v>333</v>
      </c>
      <c r="B28" s="298">
        <v>1106</v>
      </c>
      <c r="C28" s="298">
        <v>8.2</v>
      </c>
      <c r="D28" s="299">
        <v>0</v>
      </c>
      <c r="E28" s="298">
        <v>1097.9</v>
      </c>
      <c r="F28" s="288" t="s">
        <v>158</v>
      </c>
      <c r="G28" s="291">
        <v>5.3</v>
      </c>
      <c r="H28" s="290" t="s">
        <v>358</v>
      </c>
      <c r="I28" s="274" t="s">
        <v>195</v>
      </c>
      <c r="J28" s="291">
        <v>0.6</v>
      </c>
      <c r="K28" s="290">
        <v>4.5</v>
      </c>
      <c r="L28" s="274" t="s">
        <v>27</v>
      </c>
      <c r="M28" s="276">
        <v>0.2</v>
      </c>
      <c r="N28" s="283">
        <v>248</v>
      </c>
      <c r="O28" s="283">
        <v>66</v>
      </c>
      <c r="P28" s="79">
        <v>0</v>
      </c>
      <c r="Q28" s="283">
        <v>8</v>
      </c>
      <c r="R28" s="286">
        <v>60</v>
      </c>
      <c r="S28" s="286">
        <v>17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79">
        <v>0</v>
      </c>
      <c r="Z28" s="517" t="s">
        <v>279</v>
      </c>
      <c r="AA28" s="518"/>
      <c r="AB28" s="518"/>
    </row>
    <row r="29" spans="1:28" ht="15.75" customHeight="1">
      <c r="A29" s="125" t="s">
        <v>50</v>
      </c>
      <c r="B29" s="296">
        <v>173</v>
      </c>
      <c r="C29" s="297" t="s">
        <v>27</v>
      </c>
      <c r="D29" s="297" t="s">
        <v>27</v>
      </c>
      <c r="E29" s="296">
        <v>173</v>
      </c>
      <c r="F29" s="288" t="s">
        <v>158</v>
      </c>
      <c r="G29" s="291" t="s">
        <v>358</v>
      </c>
      <c r="H29" s="290">
        <v>1.3</v>
      </c>
      <c r="I29" s="274" t="s">
        <v>195</v>
      </c>
      <c r="J29" s="291">
        <v>0.1</v>
      </c>
      <c r="K29" s="290">
        <v>1.2</v>
      </c>
      <c r="L29" s="274" t="s">
        <v>27</v>
      </c>
      <c r="M29" s="277" t="s">
        <v>358</v>
      </c>
      <c r="N29" s="283">
        <v>74</v>
      </c>
      <c r="O29" s="283">
        <v>17</v>
      </c>
      <c r="P29" s="129" t="s">
        <v>358</v>
      </c>
      <c r="Q29" s="283">
        <v>3</v>
      </c>
      <c r="R29" s="286" t="s">
        <v>27</v>
      </c>
      <c r="S29" s="286" t="s">
        <v>27</v>
      </c>
      <c r="T29" s="129" t="s">
        <v>157</v>
      </c>
      <c r="U29" s="129" t="s">
        <v>157</v>
      </c>
      <c r="V29" s="129" t="s">
        <v>157</v>
      </c>
      <c r="W29" s="129" t="s">
        <v>157</v>
      </c>
      <c r="X29" s="129" t="s">
        <v>157</v>
      </c>
      <c r="Y29" s="129" t="s">
        <v>157</v>
      </c>
      <c r="Z29" s="520" t="s">
        <v>290</v>
      </c>
      <c r="AA29" s="518"/>
      <c r="AB29" s="518"/>
    </row>
    <row r="30" spans="1:28" ht="15.75" customHeight="1">
      <c r="A30" s="124" t="s">
        <v>335</v>
      </c>
      <c r="B30" s="300">
        <v>919.3</v>
      </c>
      <c r="C30" s="301">
        <v>5</v>
      </c>
      <c r="D30" s="299">
        <v>0</v>
      </c>
      <c r="E30" s="302">
        <v>914.3</v>
      </c>
      <c r="F30" s="288" t="s">
        <v>158</v>
      </c>
      <c r="G30" s="292">
        <v>0.4</v>
      </c>
      <c r="H30" s="293">
        <v>7.6</v>
      </c>
      <c r="I30" s="278" t="s">
        <v>195</v>
      </c>
      <c r="J30" s="292">
        <v>1.2</v>
      </c>
      <c r="K30" s="293">
        <v>6.7</v>
      </c>
      <c r="L30" s="278" t="s">
        <v>27</v>
      </c>
      <c r="M30" s="279">
        <v>0.1</v>
      </c>
      <c r="N30" s="283">
        <v>248</v>
      </c>
      <c r="O30" s="283">
        <v>67</v>
      </c>
      <c r="P30" s="79">
        <v>0</v>
      </c>
      <c r="Q30" s="283">
        <v>9</v>
      </c>
      <c r="R30" s="286">
        <v>73</v>
      </c>
      <c r="S30" s="286">
        <v>24</v>
      </c>
      <c r="T30" s="79">
        <v>0</v>
      </c>
      <c r="U30" s="79">
        <v>0</v>
      </c>
      <c r="V30" s="79">
        <v>0</v>
      </c>
      <c r="W30" s="79">
        <v>0</v>
      </c>
      <c r="X30" s="79">
        <v>0</v>
      </c>
      <c r="Y30" s="79">
        <v>0</v>
      </c>
      <c r="Z30" s="517" t="s">
        <v>287</v>
      </c>
      <c r="AA30" s="518"/>
      <c r="AB30" s="518"/>
    </row>
    <row r="31" spans="1:28" ht="15.75" customHeight="1">
      <c r="A31" s="125" t="s">
        <v>51</v>
      </c>
      <c r="B31" s="300">
        <v>443.6</v>
      </c>
      <c r="C31" s="303">
        <v>1</v>
      </c>
      <c r="D31" s="299">
        <v>0</v>
      </c>
      <c r="E31" s="302">
        <v>442.6</v>
      </c>
      <c r="F31" s="288" t="s">
        <v>158</v>
      </c>
      <c r="G31" s="292" t="s">
        <v>358</v>
      </c>
      <c r="H31" s="293">
        <v>1.45</v>
      </c>
      <c r="I31" s="278" t="s">
        <v>195</v>
      </c>
      <c r="J31" s="292">
        <v>0.2</v>
      </c>
      <c r="K31" s="293">
        <v>1.3</v>
      </c>
      <c r="L31" s="278" t="s">
        <v>27</v>
      </c>
      <c r="M31" s="282" t="s">
        <v>266</v>
      </c>
      <c r="N31" s="283">
        <v>75</v>
      </c>
      <c r="O31" s="283">
        <v>17</v>
      </c>
      <c r="P31" s="79">
        <v>0</v>
      </c>
      <c r="Q31" s="283">
        <v>2</v>
      </c>
      <c r="R31" s="283">
        <v>0</v>
      </c>
      <c r="S31" s="283">
        <v>0</v>
      </c>
      <c r="T31" s="79">
        <v>0</v>
      </c>
      <c r="U31" s="79">
        <v>0</v>
      </c>
      <c r="V31" s="79">
        <v>0</v>
      </c>
      <c r="W31" s="79">
        <v>0</v>
      </c>
      <c r="X31" s="79">
        <v>0</v>
      </c>
      <c r="Y31" s="79">
        <v>0</v>
      </c>
      <c r="Z31" s="520" t="s">
        <v>291</v>
      </c>
      <c r="AA31" s="518"/>
      <c r="AB31" s="518"/>
    </row>
    <row r="32" spans="1:27" ht="15.75" customHeight="1">
      <c r="A32" s="126" t="s">
        <v>32</v>
      </c>
      <c r="B32" s="304">
        <v>927.5</v>
      </c>
      <c r="C32" s="304">
        <v>12</v>
      </c>
      <c r="D32" s="304">
        <v>0</v>
      </c>
      <c r="E32" s="304">
        <v>915.5</v>
      </c>
      <c r="F32" s="289">
        <v>0</v>
      </c>
      <c r="G32" s="292">
        <v>30.9</v>
      </c>
      <c r="H32" s="292">
        <v>1038.6</v>
      </c>
      <c r="I32" s="278" t="s">
        <v>195</v>
      </c>
      <c r="J32" s="292">
        <v>132.9</v>
      </c>
      <c r="K32" s="292">
        <v>936.6</v>
      </c>
      <c r="L32" s="278" t="s">
        <v>195</v>
      </c>
      <c r="M32" s="279">
        <v>0</v>
      </c>
      <c r="N32" s="283">
        <v>331</v>
      </c>
      <c r="O32" s="283">
        <v>83</v>
      </c>
      <c r="P32" s="79">
        <v>0</v>
      </c>
      <c r="Q32" s="283">
        <v>11</v>
      </c>
      <c r="R32" s="283">
        <v>0</v>
      </c>
      <c r="S32" s="283">
        <v>0</v>
      </c>
      <c r="T32" s="79">
        <v>0</v>
      </c>
      <c r="U32" s="79">
        <v>0</v>
      </c>
      <c r="V32" s="79">
        <v>0</v>
      </c>
      <c r="W32" s="79">
        <v>0</v>
      </c>
      <c r="X32" s="79">
        <v>0</v>
      </c>
      <c r="Y32" s="79">
        <v>0</v>
      </c>
      <c r="Z32" s="474" t="s">
        <v>193</v>
      </c>
      <c r="AA32" s="516"/>
    </row>
    <row r="33" spans="1:27" s="84" customFormat="1" ht="15.75" customHeight="1">
      <c r="A33" s="127" t="s">
        <v>194</v>
      </c>
      <c r="B33" s="294">
        <v>1279</v>
      </c>
      <c r="C33" s="280">
        <v>19</v>
      </c>
      <c r="D33" s="280" t="s">
        <v>157</v>
      </c>
      <c r="E33" s="294">
        <v>1269</v>
      </c>
      <c r="F33" s="281" t="s">
        <v>157</v>
      </c>
      <c r="G33" s="280" t="s">
        <v>195</v>
      </c>
      <c r="H33" s="294">
        <v>2984.3</v>
      </c>
      <c r="I33" s="280" t="s">
        <v>266</v>
      </c>
      <c r="J33" s="294">
        <v>596.9</v>
      </c>
      <c r="K33" s="294">
        <v>2387.4</v>
      </c>
      <c r="L33" s="280" t="s">
        <v>157</v>
      </c>
      <c r="M33" s="281" t="s">
        <v>157</v>
      </c>
      <c r="N33" s="284">
        <v>381</v>
      </c>
      <c r="O33" s="284">
        <v>85</v>
      </c>
      <c r="P33" s="285" t="s">
        <v>157</v>
      </c>
      <c r="Q33" s="284">
        <v>11</v>
      </c>
      <c r="R33" s="284">
        <v>0</v>
      </c>
      <c r="S33" s="284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7">
        <v>0</v>
      </c>
      <c r="Z33" s="510" t="s">
        <v>194</v>
      </c>
      <c r="AA33" s="511"/>
    </row>
    <row r="34" spans="1:20" ht="15.75" customHeight="1">
      <c r="A34" s="130" t="s">
        <v>501</v>
      </c>
      <c r="E34" s="128"/>
      <c r="G34" s="131"/>
      <c r="J34" s="132" t="s">
        <v>192</v>
      </c>
      <c r="K34" s="75" t="s">
        <v>192</v>
      </c>
      <c r="Q34" s="132"/>
      <c r="S34" s="133" t="s">
        <v>502</v>
      </c>
      <c r="T34" s="132"/>
    </row>
    <row r="35" spans="1:29" ht="12.75" customHeight="1">
      <c r="A35" s="121" t="s">
        <v>281</v>
      </c>
      <c r="B35" s="121"/>
      <c r="C35" s="121"/>
      <c r="D35" s="131"/>
      <c r="E35" s="131"/>
      <c r="F35" s="131"/>
      <c r="G35" s="131"/>
      <c r="H35" s="121"/>
      <c r="I35" s="134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</row>
    <row r="36" spans="1:8" s="621" customFormat="1" ht="12.75">
      <c r="A36" s="620" t="s">
        <v>503</v>
      </c>
      <c r="D36" s="622"/>
      <c r="E36" s="623"/>
      <c r="F36" s="622"/>
      <c r="G36" s="622"/>
      <c r="H36" s="624"/>
    </row>
    <row r="37" spans="5:6" ht="12.75">
      <c r="E37" s="135"/>
      <c r="F37" s="135"/>
    </row>
    <row r="39" spans="2:5" ht="12.75">
      <c r="B39" s="128"/>
      <c r="E39" s="128"/>
    </row>
  </sheetData>
  <mergeCells count="36">
    <mergeCell ref="B19:M19"/>
    <mergeCell ref="B20:M20"/>
    <mergeCell ref="Z24:AB24"/>
    <mergeCell ref="Z25:AB25"/>
    <mergeCell ref="Y8:AA8"/>
    <mergeCell ref="Y9:AA9"/>
    <mergeCell ref="Y10:AA10"/>
    <mergeCell ref="Y11:AA11"/>
    <mergeCell ref="Z32:AA32"/>
    <mergeCell ref="Z33:AA33"/>
    <mergeCell ref="Z26:AB26"/>
    <mergeCell ref="Z27:AB27"/>
    <mergeCell ref="Z28:AB28"/>
    <mergeCell ref="Z29:AB29"/>
    <mergeCell ref="Z30:AB30"/>
    <mergeCell ref="Z31:AB31"/>
    <mergeCell ref="B3:C3"/>
    <mergeCell ref="W21:Y21"/>
    <mergeCell ref="Y16:AA16"/>
    <mergeCell ref="Y17:AA17"/>
    <mergeCell ref="D3:E3"/>
    <mergeCell ref="Z19:Z23"/>
    <mergeCell ref="Y12:AA12"/>
    <mergeCell ref="Y13:AA13"/>
    <mergeCell ref="Y14:AA14"/>
    <mergeCell ref="Y15:AA15"/>
    <mergeCell ref="A1:Y1"/>
    <mergeCell ref="A19:A23"/>
    <mergeCell ref="N19:Q20"/>
    <mergeCell ref="R19:U20"/>
    <mergeCell ref="V19:Y20"/>
    <mergeCell ref="G21:M21"/>
    <mergeCell ref="O21:Q21"/>
    <mergeCell ref="S21:U21"/>
    <mergeCell ref="A3:A7"/>
    <mergeCell ref="Y3:Z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1">
      <selection activeCell="F9" sqref="F9"/>
    </sheetView>
  </sheetViews>
  <sheetFormatPr defaultColWidth="9.140625" defaultRowHeight="12.75"/>
  <cols>
    <col min="1" max="1" width="15.421875" style="0" customWidth="1"/>
    <col min="2" max="2" width="19.8515625" style="0" customWidth="1"/>
    <col min="3" max="3" width="20.00390625" style="0" customWidth="1"/>
    <col min="4" max="4" width="20.7109375" style="0" customWidth="1"/>
    <col min="5" max="5" width="20.421875" style="0" customWidth="1"/>
    <col min="6" max="6" width="20.7109375" style="0" customWidth="1"/>
    <col min="7" max="7" width="15.57421875" style="0" customWidth="1"/>
    <col min="8" max="16384" width="20.28125" style="0" customWidth="1"/>
  </cols>
  <sheetData>
    <row r="1" spans="1:7" s="33" customFormat="1" ht="32.25" customHeight="1">
      <c r="A1" s="527" t="s">
        <v>196</v>
      </c>
      <c r="B1" s="527"/>
      <c r="C1" s="527"/>
      <c r="D1" s="527"/>
      <c r="E1" s="527"/>
      <c r="F1" s="527"/>
      <c r="G1" s="527"/>
    </row>
    <row r="2" s="4" customFormat="1" ht="21.75" customHeight="1"/>
    <row r="3" spans="1:7" s="426" customFormat="1" ht="25.5" customHeight="1">
      <c r="A3" s="528" t="s">
        <v>197</v>
      </c>
      <c r="B3" s="425" t="s">
        <v>198</v>
      </c>
      <c r="C3" s="425" t="s">
        <v>199</v>
      </c>
      <c r="D3" s="425" t="s">
        <v>200</v>
      </c>
      <c r="E3" s="425" t="s">
        <v>201</v>
      </c>
      <c r="F3" s="425" t="s">
        <v>202</v>
      </c>
      <c r="G3" s="531" t="s">
        <v>43</v>
      </c>
    </row>
    <row r="4" spans="1:7" s="426" customFormat="1" ht="25.5" customHeight="1">
      <c r="A4" s="529"/>
      <c r="B4" s="427" t="s">
        <v>203</v>
      </c>
      <c r="C4" s="427" t="s">
        <v>204</v>
      </c>
      <c r="D4" s="427" t="s">
        <v>205</v>
      </c>
      <c r="E4" s="427" t="s">
        <v>206</v>
      </c>
      <c r="F4" s="428" t="s">
        <v>207</v>
      </c>
      <c r="G4" s="532"/>
    </row>
    <row r="5" spans="1:9" s="426" customFormat="1" ht="25.5" customHeight="1">
      <c r="A5" s="530"/>
      <c r="B5" s="429" t="s">
        <v>208</v>
      </c>
      <c r="C5" s="430" t="s">
        <v>208</v>
      </c>
      <c r="D5" s="429" t="s">
        <v>209</v>
      </c>
      <c r="E5" s="430" t="s">
        <v>210</v>
      </c>
      <c r="F5" s="430" t="s">
        <v>209</v>
      </c>
      <c r="G5" s="533"/>
      <c r="H5" s="431"/>
      <c r="I5" s="431"/>
    </row>
    <row r="6" spans="1:9" s="53" customFormat="1" ht="30" customHeight="1">
      <c r="A6" s="40" t="s">
        <v>347</v>
      </c>
      <c r="B6" s="16">
        <v>1</v>
      </c>
      <c r="C6" s="317">
        <v>203320</v>
      </c>
      <c r="D6" s="317">
        <f>E6+F6</f>
        <v>2294000</v>
      </c>
      <c r="E6" s="317">
        <v>1404000</v>
      </c>
      <c r="F6" s="317">
        <v>890000</v>
      </c>
      <c r="G6" s="534" t="s">
        <v>283</v>
      </c>
      <c r="H6" s="535"/>
      <c r="I6" s="535"/>
    </row>
    <row r="7" spans="1:9" s="53" customFormat="1" ht="30" customHeight="1">
      <c r="A7" s="40" t="s">
        <v>211</v>
      </c>
      <c r="B7" s="61">
        <v>8</v>
      </c>
      <c r="C7" s="318">
        <v>18826</v>
      </c>
      <c r="D7" s="318">
        <v>133374</v>
      </c>
      <c r="E7" s="318">
        <v>89876</v>
      </c>
      <c r="F7" s="318">
        <v>43498</v>
      </c>
      <c r="G7" s="539" t="s">
        <v>351</v>
      </c>
      <c r="H7" s="537"/>
      <c r="I7" s="537"/>
    </row>
    <row r="8" spans="1:9" s="53" customFormat="1" ht="30" customHeight="1">
      <c r="A8" s="40" t="s">
        <v>348</v>
      </c>
      <c r="B8" s="16">
        <v>1</v>
      </c>
      <c r="C8" s="317">
        <v>203320</v>
      </c>
      <c r="D8" s="317">
        <f>E8+F8</f>
        <v>2294000</v>
      </c>
      <c r="E8" s="317">
        <v>1588500</v>
      </c>
      <c r="F8" s="317">
        <v>705500</v>
      </c>
      <c r="G8" s="538" t="s">
        <v>284</v>
      </c>
      <c r="H8" s="535"/>
      <c r="I8" s="535"/>
    </row>
    <row r="9" spans="1:9" s="53" customFormat="1" ht="30" customHeight="1">
      <c r="A9" s="40" t="s">
        <v>212</v>
      </c>
      <c r="B9" s="61">
        <v>8</v>
      </c>
      <c r="C9" s="318">
        <v>33926</v>
      </c>
      <c r="D9" s="318">
        <v>190878</v>
      </c>
      <c r="E9" s="318">
        <v>65017</v>
      </c>
      <c r="F9" s="318">
        <v>127961</v>
      </c>
      <c r="G9" s="539" t="s">
        <v>352</v>
      </c>
      <c r="H9" s="537"/>
      <c r="I9" s="537"/>
    </row>
    <row r="10" spans="1:9" s="53" customFormat="1" ht="30" customHeight="1">
      <c r="A10" s="40" t="s">
        <v>349</v>
      </c>
      <c r="B10" s="16">
        <v>1</v>
      </c>
      <c r="C10" s="317">
        <v>203320</v>
      </c>
      <c r="D10" s="317">
        <v>2404000</v>
      </c>
      <c r="E10" s="317">
        <v>1678100</v>
      </c>
      <c r="F10" s="317">
        <v>725900</v>
      </c>
      <c r="G10" s="538" t="s">
        <v>285</v>
      </c>
      <c r="H10" s="535"/>
      <c r="I10" s="535"/>
    </row>
    <row r="11" spans="1:9" s="53" customFormat="1" ht="30" customHeight="1">
      <c r="A11" s="40" t="s">
        <v>213</v>
      </c>
      <c r="B11" s="61">
        <v>7</v>
      </c>
      <c r="C11" s="318">
        <v>33806</v>
      </c>
      <c r="D11" s="318">
        <v>180263</v>
      </c>
      <c r="E11" s="318">
        <v>44086</v>
      </c>
      <c r="F11" s="318">
        <v>136177</v>
      </c>
      <c r="G11" s="536" t="s">
        <v>343</v>
      </c>
      <c r="H11" s="537"/>
      <c r="I11" s="537"/>
    </row>
    <row r="12" spans="1:11" s="60" customFormat="1" ht="30" customHeight="1">
      <c r="A12" s="40" t="s">
        <v>350</v>
      </c>
      <c r="B12" s="16">
        <v>1</v>
      </c>
      <c r="C12" s="317">
        <v>203320</v>
      </c>
      <c r="D12" s="317">
        <v>2404000</v>
      </c>
      <c r="E12" s="317">
        <v>1749000</v>
      </c>
      <c r="F12" s="317">
        <v>655000</v>
      </c>
      <c r="G12" s="538" t="s">
        <v>286</v>
      </c>
      <c r="H12" s="535"/>
      <c r="I12" s="535"/>
      <c r="J12" s="53"/>
      <c r="K12" s="53"/>
    </row>
    <row r="13" spans="1:11" s="60" customFormat="1" ht="30" customHeight="1">
      <c r="A13" s="40" t="s">
        <v>214</v>
      </c>
      <c r="B13" s="53">
        <v>5</v>
      </c>
      <c r="C13" s="317">
        <v>32862</v>
      </c>
      <c r="D13" s="317">
        <v>180263</v>
      </c>
      <c r="E13" s="317">
        <v>58267</v>
      </c>
      <c r="F13" s="317">
        <v>121996</v>
      </c>
      <c r="G13" s="536" t="s">
        <v>353</v>
      </c>
      <c r="H13" s="537"/>
      <c r="I13" s="537"/>
      <c r="J13" s="53"/>
      <c r="K13" s="53"/>
    </row>
    <row r="14" spans="1:11" s="18" customFormat="1" ht="30" customHeight="1">
      <c r="A14" s="14" t="s">
        <v>32</v>
      </c>
      <c r="B14" s="57">
        <v>5</v>
      </c>
      <c r="C14" s="319">
        <v>233182</v>
      </c>
      <c r="D14" s="319">
        <v>2564743</v>
      </c>
      <c r="E14" s="319">
        <v>1881923</v>
      </c>
      <c r="F14" s="319">
        <f>D14-E14</f>
        <v>682820</v>
      </c>
      <c r="G14" s="16" t="s">
        <v>32</v>
      </c>
      <c r="H14" s="69"/>
      <c r="I14" s="69"/>
      <c r="J14" s="53"/>
      <c r="K14" s="53"/>
    </row>
    <row r="15" spans="1:11" s="20" customFormat="1" ht="30" customHeight="1">
      <c r="A15" s="65" t="s">
        <v>215</v>
      </c>
      <c r="B15" s="63">
        <v>5</v>
      </c>
      <c r="C15" s="320">
        <v>233182</v>
      </c>
      <c r="D15" s="320">
        <v>2040743</v>
      </c>
      <c r="E15" s="320">
        <v>1519123</v>
      </c>
      <c r="F15" s="321">
        <v>521620</v>
      </c>
      <c r="G15" s="62" t="s">
        <v>215</v>
      </c>
      <c r="H15" s="70"/>
      <c r="I15" s="70"/>
      <c r="J15" s="56"/>
      <c r="K15" s="56"/>
    </row>
    <row r="16" spans="1:7" s="6" customFormat="1" ht="18" customHeight="1">
      <c r="A16" s="4" t="s">
        <v>277</v>
      </c>
      <c r="G16" s="68" t="s">
        <v>278</v>
      </c>
    </row>
  </sheetData>
  <mergeCells count="11">
    <mergeCell ref="G11:I11"/>
    <mergeCell ref="G12:I12"/>
    <mergeCell ref="G13:I13"/>
    <mergeCell ref="G7:I7"/>
    <mergeCell ref="G8:I8"/>
    <mergeCell ref="G9:I9"/>
    <mergeCell ref="G10:I10"/>
    <mergeCell ref="A1:G1"/>
    <mergeCell ref="A3:A5"/>
    <mergeCell ref="G3:G5"/>
    <mergeCell ref="G6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B17" sqref="B17"/>
    </sheetView>
  </sheetViews>
  <sheetFormatPr defaultColWidth="9.140625" defaultRowHeight="12.75"/>
  <cols>
    <col min="1" max="1" width="9.140625" style="137" customWidth="1"/>
    <col min="2" max="2" width="10.57421875" style="137" customWidth="1"/>
    <col min="3" max="4" width="13.28125" style="137" customWidth="1"/>
    <col min="5" max="7" width="8.8515625" style="137" customWidth="1"/>
    <col min="8" max="8" width="8.7109375" style="137" customWidth="1"/>
    <col min="9" max="9" width="10.57421875" style="137" customWidth="1"/>
    <col min="10" max="10" width="11.421875" style="137" customWidth="1"/>
    <col min="11" max="11" width="8.57421875" style="137" customWidth="1"/>
    <col min="12" max="12" width="14.421875" style="137" customWidth="1"/>
    <col min="13" max="13" width="11.00390625" style="137" customWidth="1"/>
    <col min="14" max="16384" width="9.140625" style="137" customWidth="1"/>
  </cols>
  <sheetData>
    <row r="1" spans="1:14" ht="43.5" customHeight="1">
      <c r="A1" s="540" t="s">
        <v>433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2"/>
    </row>
    <row r="2" s="378" customFormat="1" ht="18" customHeight="1"/>
    <row r="3" spans="1:14" s="404" customFormat="1" ht="28.5" customHeight="1">
      <c r="A3" s="553" t="s">
        <v>434</v>
      </c>
      <c r="B3" s="556" t="s">
        <v>435</v>
      </c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8"/>
      <c r="N3" s="543" t="s">
        <v>43</v>
      </c>
    </row>
    <row r="4" spans="1:14" s="404" customFormat="1" ht="27" customHeight="1">
      <c r="A4" s="554"/>
      <c r="B4" s="559" t="s">
        <v>436</v>
      </c>
      <c r="C4" s="560"/>
      <c r="D4" s="561"/>
      <c r="E4" s="559" t="s">
        <v>437</v>
      </c>
      <c r="F4" s="560"/>
      <c r="G4" s="560"/>
      <c r="H4" s="560"/>
      <c r="I4" s="560"/>
      <c r="J4" s="560"/>
      <c r="K4" s="560"/>
      <c r="L4" s="560"/>
      <c r="M4" s="561"/>
      <c r="N4" s="544"/>
    </row>
    <row r="5" spans="1:14" s="404" customFormat="1" ht="27.75" customHeight="1">
      <c r="A5" s="554"/>
      <c r="B5" s="547" t="s">
        <v>438</v>
      </c>
      <c r="C5" s="548"/>
      <c r="D5" s="549"/>
      <c r="E5" s="547" t="s">
        <v>438</v>
      </c>
      <c r="F5" s="548"/>
      <c r="G5" s="549"/>
      <c r="H5" s="547" t="s">
        <v>439</v>
      </c>
      <c r="I5" s="548"/>
      <c r="J5" s="549"/>
      <c r="K5" s="547" t="s">
        <v>440</v>
      </c>
      <c r="L5" s="548"/>
      <c r="M5" s="549"/>
      <c r="N5" s="544"/>
    </row>
    <row r="6" spans="1:14" s="404" customFormat="1" ht="27.75" customHeight="1">
      <c r="A6" s="554"/>
      <c r="B6" s="550"/>
      <c r="C6" s="551"/>
      <c r="D6" s="552"/>
      <c r="E6" s="550"/>
      <c r="F6" s="551"/>
      <c r="G6" s="552"/>
      <c r="H6" s="550" t="s">
        <v>441</v>
      </c>
      <c r="I6" s="551"/>
      <c r="J6" s="552"/>
      <c r="K6" s="550" t="s">
        <v>216</v>
      </c>
      <c r="L6" s="551"/>
      <c r="M6" s="552"/>
      <c r="N6" s="544"/>
    </row>
    <row r="7" spans="1:14" s="423" customFormat="1" ht="29.25" customHeight="1">
      <c r="A7" s="554"/>
      <c r="B7" s="422" t="s">
        <v>217</v>
      </c>
      <c r="C7" s="422" t="s">
        <v>442</v>
      </c>
      <c r="D7" s="422" t="s">
        <v>443</v>
      </c>
      <c r="E7" s="422" t="s">
        <v>444</v>
      </c>
      <c r="F7" s="422" t="s">
        <v>218</v>
      </c>
      <c r="G7" s="422" t="s">
        <v>219</v>
      </c>
      <c r="H7" s="422" t="s">
        <v>444</v>
      </c>
      <c r="I7" s="422" t="s">
        <v>220</v>
      </c>
      <c r="J7" s="422" t="s">
        <v>221</v>
      </c>
      <c r="K7" s="422" t="s">
        <v>217</v>
      </c>
      <c r="L7" s="422" t="s">
        <v>445</v>
      </c>
      <c r="M7" s="422" t="s">
        <v>446</v>
      </c>
      <c r="N7" s="545"/>
    </row>
    <row r="8" spans="1:14" s="404" customFormat="1" ht="12.75">
      <c r="A8" s="554"/>
      <c r="B8" s="424"/>
      <c r="C8" s="424"/>
      <c r="D8" s="424"/>
      <c r="E8" s="424" t="s">
        <v>447</v>
      </c>
      <c r="F8" s="424" t="s">
        <v>222</v>
      </c>
      <c r="G8" s="424" t="s">
        <v>223</v>
      </c>
      <c r="H8" s="424" t="s">
        <v>448</v>
      </c>
      <c r="I8" s="424" t="s">
        <v>449</v>
      </c>
      <c r="J8" s="424"/>
      <c r="K8" s="424"/>
      <c r="L8" s="424"/>
      <c r="M8" s="424"/>
      <c r="N8" s="544"/>
    </row>
    <row r="9" spans="1:14" s="404" customFormat="1" ht="53.25" customHeight="1">
      <c r="A9" s="555"/>
      <c r="B9" s="394" t="s">
        <v>224</v>
      </c>
      <c r="C9" s="394" t="s">
        <v>225</v>
      </c>
      <c r="D9" s="394" t="s">
        <v>226</v>
      </c>
      <c r="E9" s="394" t="s">
        <v>224</v>
      </c>
      <c r="F9" s="394" t="s">
        <v>227</v>
      </c>
      <c r="G9" s="394" t="s">
        <v>228</v>
      </c>
      <c r="H9" s="394" t="s">
        <v>224</v>
      </c>
      <c r="I9" s="394" t="s">
        <v>450</v>
      </c>
      <c r="J9" s="394" t="s">
        <v>229</v>
      </c>
      <c r="K9" s="394" t="s">
        <v>224</v>
      </c>
      <c r="L9" s="394" t="s">
        <v>230</v>
      </c>
      <c r="M9" s="394" t="s">
        <v>231</v>
      </c>
      <c r="N9" s="546"/>
    </row>
    <row r="10" spans="1:14" s="228" customFormat="1" ht="52.5" customHeight="1">
      <c r="A10" s="138" t="s">
        <v>18</v>
      </c>
      <c r="B10" s="229">
        <v>113502</v>
      </c>
      <c r="C10" s="229">
        <v>91103</v>
      </c>
      <c r="D10" s="229">
        <v>22399</v>
      </c>
      <c r="E10" s="230">
        <v>355</v>
      </c>
      <c r="F10" s="231">
        <v>11</v>
      </c>
      <c r="G10" s="231">
        <v>344</v>
      </c>
      <c r="H10" s="232">
        <v>204</v>
      </c>
      <c r="I10" s="232">
        <v>11</v>
      </c>
      <c r="J10" s="232">
        <v>193</v>
      </c>
      <c r="K10" s="233">
        <v>151</v>
      </c>
      <c r="L10" s="234" t="s">
        <v>451</v>
      </c>
      <c r="M10" s="235">
        <v>151</v>
      </c>
      <c r="N10" s="139" t="s">
        <v>18</v>
      </c>
    </row>
    <row r="11" spans="1:14" s="84" customFormat="1" ht="52.5" customHeight="1">
      <c r="A11" s="140" t="s">
        <v>452</v>
      </c>
      <c r="B11" s="236">
        <f>SUM(C11:D11)</f>
        <v>114600</v>
      </c>
      <c r="C11" s="236">
        <v>95838</v>
      </c>
      <c r="D11" s="236">
        <v>18762</v>
      </c>
      <c r="E11" s="237">
        <f>SUM(F11:G11)</f>
        <v>612.6</v>
      </c>
      <c r="F11" s="238">
        <v>11</v>
      </c>
      <c r="G11" s="238">
        <v>601.6</v>
      </c>
      <c r="H11" s="237">
        <f>SUM(I11:J11)</f>
        <v>612.6</v>
      </c>
      <c r="I11" s="237">
        <v>11</v>
      </c>
      <c r="J11" s="237">
        <v>601.6</v>
      </c>
      <c r="K11" s="238" t="s">
        <v>451</v>
      </c>
      <c r="L11" s="239" t="s">
        <v>451</v>
      </c>
      <c r="M11" s="239" t="s">
        <v>451</v>
      </c>
      <c r="N11" s="141" t="s">
        <v>452</v>
      </c>
    </row>
    <row r="12" spans="1:14" s="122" customFormat="1" ht="18" customHeight="1">
      <c r="A12" s="121" t="s">
        <v>453</v>
      </c>
      <c r="N12" s="123" t="s">
        <v>454</v>
      </c>
    </row>
  </sheetData>
  <mergeCells count="12">
    <mergeCell ref="E5:G6"/>
    <mergeCell ref="H5:J5"/>
    <mergeCell ref="A1:N1"/>
    <mergeCell ref="N3:N9"/>
    <mergeCell ref="K5:M5"/>
    <mergeCell ref="H6:J6"/>
    <mergeCell ref="K6:M6"/>
    <mergeCell ref="A3:A9"/>
    <mergeCell ref="B3:M3"/>
    <mergeCell ref="B4:D4"/>
    <mergeCell ref="E4:M4"/>
    <mergeCell ref="B5:D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0"/>
  <sheetViews>
    <sheetView zoomScaleSheetLayoutView="100" workbookViewId="0" topLeftCell="A1">
      <selection activeCell="I11" sqref="I11"/>
    </sheetView>
  </sheetViews>
  <sheetFormatPr defaultColWidth="9.140625" defaultRowHeight="12.75"/>
  <cols>
    <col min="1" max="1" width="9.140625" style="142" customWidth="1"/>
    <col min="2" max="2" width="13.7109375" style="142" customWidth="1"/>
    <col min="3" max="3" width="11.57421875" style="142" customWidth="1"/>
    <col min="4" max="4" width="11.7109375" style="142" customWidth="1"/>
    <col min="5" max="5" width="11.28125" style="142" customWidth="1"/>
    <col min="6" max="6" width="10.421875" style="142" customWidth="1"/>
    <col min="7" max="7" width="11.00390625" style="142" customWidth="1"/>
    <col min="8" max="8" width="11.140625" style="142" customWidth="1"/>
    <col min="9" max="9" width="12.00390625" style="142" customWidth="1"/>
    <col min="10" max="10" width="11.28125" style="142" customWidth="1"/>
    <col min="11" max="11" width="10.57421875" style="142" customWidth="1"/>
    <col min="12" max="14" width="7.28125" style="142" customWidth="1"/>
    <col min="15" max="15" width="10.00390625" style="142" customWidth="1"/>
    <col min="16" max="19" width="9.140625" style="142" customWidth="1"/>
    <col min="20" max="20" width="7.7109375" style="142" bestFit="1" customWidth="1"/>
    <col min="21" max="21" width="9.7109375" style="142" bestFit="1" customWidth="1"/>
    <col min="22" max="16384" width="9.140625" style="142" customWidth="1"/>
  </cols>
  <sheetData>
    <row r="1" spans="1:16" ht="43.5" customHeight="1">
      <c r="A1" s="569" t="s">
        <v>499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</row>
    <row r="2" s="395" customFormat="1" ht="14.25"/>
    <row r="3" spans="1:15" s="395" customFormat="1" ht="6.75" customHeight="1">
      <c r="A3" s="571" t="s">
        <v>355</v>
      </c>
      <c r="B3" s="574" t="s">
        <v>232</v>
      </c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9"/>
      <c r="O3" s="566" t="s">
        <v>354</v>
      </c>
    </row>
    <row r="4" spans="1:15" s="399" customFormat="1" ht="12.75">
      <c r="A4" s="572"/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2"/>
      <c r="O4" s="567"/>
    </row>
    <row r="5" spans="1:15" s="389" customFormat="1" ht="12.75">
      <c r="A5" s="572"/>
      <c r="B5" s="400" t="s">
        <v>233</v>
      </c>
      <c r="C5" s="575" t="s">
        <v>234</v>
      </c>
      <c r="D5" s="576"/>
      <c r="E5" s="577"/>
      <c r="F5" s="575" t="s">
        <v>235</v>
      </c>
      <c r="G5" s="576"/>
      <c r="H5" s="577"/>
      <c r="I5" s="391" t="s">
        <v>236</v>
      </c>
      <c r="J5" s="391" t="s">
        <v>466</v>
      </c>
      <c r="K5" s="391" t="s">
        <v>467</v>
      </c>
      <c r="L5" s="575" t="s">
        <v>237</v>
      </c>
      <c r="M5" s="576"/>
      <c r="N5" s="577"/>
      <c r="O5" s="567"/>
    </row>
    <row r="6" spans="1:15" s="389" customFormat="1" ht="12.75">
      <c r="A6" s="572"/>
      <c r="B6" s="386" t="s">
        <v>449</v>
      </c>
      <c r="C6" s="578" t="s">
        <v>238</v>
      </c>
      <c r="D6" s="579"/>
      <c r="E6" s="580"/>
      <c r="F6" s="578" t="s">
        <v>239</v>
      </c>
      <c r="G6" s="579"/>
      <c r="H6" s="580"/>
      <c r="I6" s="387" t="s">
        <v>240</v>
      </c>
      <c r="J6" s="388" t="s">
        <v>468</v>
      </c>
      <c r="K6" s="387" t="s">
        <v>241</v>
      </c>
      <c r="L6" s="578" t="s">
        <v>242</v>
      </c>
      <c r="M6" s="579"/>
      <c r="N6" s="580"/>
      <c r="O6" s="567"/>
    </row>
    <row r="7" spans="1:15" s="385" customFormat="1" ht="25.5">
      <c r="A7" s="572"/>
      <c r="B7" s="401"/>
      <c r="C7" s="391" t="s">
        <v>243</v>
      </c>
      <c r="D7" s="391" t="s">
        <v>244</v>
      </c>
      <c r="E7" s="391" t="s">
        <v>245</v>
      </c>
      <c r="F7" s="391" t="s">
        <v>243</v>
      </c>
      <c r="G7" s="391" t="s">
        <v>244</v>
      </c>
      <c r="H7" s="391" t="s">
        <v>245</v>
      </c>
      <c r="I7" s="581" t="s">
        <v>246</v>
      </c>
      <c r="J7" s="388" t="s">
        <v>247</v>
      </c>
      <c r="K7" s="402"/>
      <c r="L7" s="391" t="s">
        <v>248</v>
      </c>
      <c r="M7" s="391" t="s">
        <v>249</v>
      </c>
      <c r="N7" s="391" t="s">
        <v>250</v>
      </c>
      <c r="O7" s="567"/>
    </row>
    <row r="8" spans="1:15" s="404" customFormat="1" ht="25.5">
      <c r="A8" s="573"/>
      <c r="B8" s="398" t="s">
        <v>251</v>
      </c>
      <c r="C8" s="403" t="s">
        <v>469</v>
      </c>
      <c r="D8" s="403" t="s">
        <v>470</v>
      </c>
      <c r="E8" s="403" t="s">
        <v>252</v>
      </c>
      <c r="F8" s="403" t="s">
        <v>469</v>
      </c>
      <c r="G8" s="403" t="s">
        <v>470</v>
      </c>
      <c r="H8" s="403" t="s">
        <v>252</v>
      </c>
      <c r="I8" s="582"/>
      <c r="J8" s="403" t="s">
        <v>253</v>
      </c>
      <c r="K8" s="403" t="s">
        <v>254</v>
      </c>
      <c r="L8" s="403" t="s">
        <v>255</v>
      </c>
      <c r="M8" s="403" t="s">
        <v>256</v>
      </c>
      <c r="N8" s="403" t="s">
        <v>257</v>
      </c>
      <c r="O8" s="568"/>
    </row>
    <row r="9" spans="1:15" s="404" customFormat="1" ht="27" customHeight="1">
      <c r="A9" s="397" t="s">
        <v>478</v>
      </c>
      <c r="B9" s="405" t="s">
        <v>471</v>
      </c>
      <c r="C9" s="406">
        <v>300</v>
      </c>
      <c r="D9" s="406">
        <v>80</v>
      </c>
      <c r="E9" s="406">
        <v>8</v>
      </c>
      <c r="F9" s="406">
        <v>512</v>
      </c>
      <c r="G9" s="407">
        <v>52</v>
      </c>
      <c r="H9" s="407">
        <v>1.3</v>
      </c>
      <c r="I9" s="408" t="s">
        <v>472</v>
      </c>
      <c r="J9" s="409">
        <v>10297</v>
      </c>
      <c r="K9" s="405" t="s">
        <v>472</v>
      </c>
      <c r="L9" s="405" t="s">
        <v>472</v>
      </c>
      <c r="M9" s="405" t="s">
        <v>472</v>
      </c>
      <c r="N9" s="410" t="s">
        <v>472</v>
      </c>
      <c r="O9" s="411" t="s">
        <v>473</v>
      </c>
    </row>
    <row r="10" spans="1:15" s="421" customFormat="1" ht="27" customHeight="1">
      <c r="A10" s="412" t="s">
        <v>19</v>
      </c>
      <c r="B10" s="413" t="s">
        <v>477</v>
      </c>
      <c r="C10" s="414">
        <v>300</v>
      </c>
      <c r="D10" s="414">
        <v>80</v>
      </c>
      <c r="E10" s="414">
        <v>8</v>
      </c>
      <c r="F10" s="414">
        <v>559</v>
      </c>
      <c r="G10" s="415">
        <v>51</v>
      </c>
      <c r="H10" s="415">
        <v>1.3</v>
      </c>
      <c r="I10" s="413" t="s">
        <v>157</v>
      </c>
      <c r="J10" s="419">
        <v>10297</v>
      </c>
      <c r="K10" s="413" t="s">
        <v>157</v>
      </c>
      <c r="L10" s="413" t="s">
        <v>157</v>
      </c>
      <c r="M10" s="413" t="s">
        <v>157</v>
      </c>
      <c r="N10" s="413" t="s">
        <v>157</v>
      </c>
      <c r="O10" s="420" t="s">
        <v>19</v>
      </c>
    </row>
    <row r="11" spans="6:7" s="241" customFormat="1" ht="19.5" customHeight="1">
      <c r="F11" s="242"/>
      <c r="G11" s="243"/>
    </row>
    <row r="12" spans="1:9" s="389" customFormat="1" ht="18.75" customHeight="1">
      <c r="A12" s="562" t="s">
        <v>476</v>
      </c>
      <c r="B12" s="575" t="s">
        <v>474</v>
      </c>
      <c r="C12" s="576"/>
      <c r="D12" s="576"/>
      <c r="E12" s="576"/>
      <c r="F12" s="576"/>
      <c r="G12" s="576"/>
      <c r="H12" s="577"/>
      <c r="I12" s="583" t="s">
        <v>475</v>
      </c>
    </row>
    <row r="13" spans="1:9" s="389" customFormat="1" ht="18" customHeight="1">
      <c r="A13" s="563"/>
      <c r="B13" s="585" t="s">
        <v>258</v>
      </c>
      <c r="C13" s="586"/>
      <c r="D13" s="586"/>
      <c r="E13" s="586"/>
      <c r="F13" s="586"/>
      <c r="G13" s="586"/>
      <c r="H13" s="587"/>
      <c r="I13" s="544"/>
    </row>
    <row r="14" spans="1:9" s="385" customFormat="1" ht="17.25" customHeight="1">
      <c r="A14" s="563"/>
      <c r="B14" s="391" t="s">
        <v>259</v>
      </c>
      <c r="C14" s="575" t="s">
        <v>260</v>
      </c>
      <c r="D14" s="576"/>
      <c r="E14" s="576"/>
      <c r="F14" s="576"/>
      <c r="G14" s="577"/>
      <c r="H14" s="391" t="s">
        <v>261</v>
      </c>
      <c r="I14" s="545"/>
    </row>
    <row r="15" spans="1:9" s="389" customFormat="1" ht="17.25" customHeight="1">
      <c r="A15" s="564"/>
      <c r="B15" s="388" t="s">
        <v>449</v>
      </c>
      <c r="C15" s="585" t="s">
        <v>262</v>
      </c>
      <c r="D15" s="586"/>
      <c r="E15" s="586"/>
      <c r="F15" s="586"/>
      <c r="G15" s="587"/>
      <c r="H15" s="388" t="s">
        <v>449</v>
      </c>
      <c r="I15" s="544"/>
    </row>
    <row r="16" spans="1:9" s="389" customFormat="1" ht="12.75">
      <c r="A16" s="563"/>
      <c r="B16" s="402"/>
      <c r="C16" s="432" t="s">
        <v>455</v>
      </c>
      <c r="D16" s="388" t="s">
        <v>456</v>
      </c>
      <c r="E16" s="388" t="s">
        <v>457</v>
      </c>
      <c r="F16" s="388" t="s">
        <v>458</v>
      </c>
      <c r="G16" s="432" t="s">
        <v>459</v>
      </c>
      <c r="H16" s="402"/>
      <c r="I16" s="544"/>
    </row>
    <row r="17" spans="1:9" s="389" customFormat="1" ht="25.5">
      <c r="A17" s="565"/>
      <c r="B17" s="403" t="s">
        <v>263</v>
      </c>
      <c r="C17" s="403" t="s">
        <v>224</v>
      </c>
      <c r="D17" s="433" t="s">
        <v>460</v>
      </c>
      <c r="E17" s="433" t="s">
        <v>461</v>
      </c>
      <c r="F17" s="433" t="s">
        <v>462</v>
      </c>
      <c r="G17" s="403" t="s">
        <v>264</v>
      </c>
      <c r="H17" s="433" t="s">
        <v>265</v>
      </c>
      <c r="I17" s="584"/>
    </row>
    <row r="18" spans="1:9" s="240" customFormat="1" ht="27" customHeight="1">
      <c r="A18" s="244" t="s">
        <v>18</v>
      </c>
      <c r="B18" s="240">
        <v>17</v>
      </c>
      <c r="C18" s="240">
        <v>35</v>
      </c>
      <c r="D18" s="247" t="s">
        <v>266</v>
      </c>
      <c r="E18" s="240">
        <v>4</v>
      </c>
      <c r="F18" s="240">
        <v>14</v>
      </c>
      <c r="G18" s="240">
        <v>17</v>
      </c>
      <c r="H18" s="240">
        <v>32</v>
      </c>
      <c r="I18" s="245" t="s">
        <v>18</v>
      </c>
    </row>
    <row r="19" spans="1:9" s="246" customFormat="1" ht="27" customHeight="1">
      <c r="A19" s="140" t="s">
        <v>463</v>
      </c>
      <c r="B19" s="211">
        <v>15</v>
      </c>
      <c r="C19" s="211">
        <f>SUM(D19:G19)</f>
        <v>42</v>
      </c>
      <c r="D19" s="211">
        <v>2</v>
      </c>
      <c r="E19" s="211">
        <v>1</v>
      </c>
      <c r="F19" s="211">
        <v>15</v>
      </c>
      <c r="G19" s="211">
        <v>24</v>
      </c>
      <c r="H19" s="211">
        <v>43</v>
      </c>
      <c r="I19" s="141" t="s">
        <v>463</v>
      </c>
    </row>
    <row r="20" spans="1:9" s="122" customFormat="1" ht="18" customHeight="1">
      <c r="A20" s="121" t="s">
        <v>464</v>
      </c>
      <c r="I20" s="123" t="s">
        <v>465</v>
      </c>
    </row>
  </sheetData>
  <mergeCells count="17">
    <mergeCell ref="F6:H6"/>
    <mergeCell ref="I7:I8"/>
    <mergeCell ref="B12:H12"/>
    <mergeCell ref="I12:I17"/>
    <mergeCell ref="B13:H13"/>
    <mergeCell ref="C14:G14"/>
    <mergeCell ref="C15:G15"/>
    <mergeCell ref="A12:A17"/>
    <mergeCell ref="O3:O8"/>
    <mergeCell ref="A1:P1"/>
    <mergeCell ref="A3:A8"/>
    <mergeCell ref="B3:N4"/>
    <mergeCell ref="C5:E5"/>
    <mergeCell ref="F5:H5"/>
    <mergeCell ref="L5:N5"/>
    <mergeCell ref="C6:E6"/>
    <mergeCell ref="L6:N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0">
      <selection activeCell="F9" sqref="F9"/>
    </sheetView>
  </sheetViews>
  <sheetFormatPr defaultColWidth="9.140625" defaultRowHeight="12.75"/>
  <cols>
    <col min="1" max="1" width="9.140625" style="137" customWidth="1"/>
    <col min="2" max="2" width="13.140625" style="146" customWidth="1"/>
    <col min="3" max="3" width="18.00390625" style="146" customWidth="1"/>
    <col min="4" max="4" width="11.28125" style="137" customWidth="1"/>
    <col min="5" max="5" width="11.140625" style="137" customWidth="1"/>
    <col min="6" max="6" width="11.140625" style="146" customWidth="1"/>
    <col min="7" max="7" width="11.140625" style="137" customWidth="1"/>
    <col min="8" max="8" width="9.8515625" style="146" customWidth="1"/>
    <col min="9" max="9" width="11.00390625" style="137" customWidth="1"/>
    <col min="10" max="10" width="11.421875" style="137" customWidth="1"/>
    <col min="11" max="11" width="10.28125" style="137" customWidth="1"/>
    <col min="12" max="12" width="18.421875" style="137" customWidth="1"/>
    <col min="13" max="16384" width="9.140625" style="137" customWidth="1"/>
  </cols>
  <sheetData>
    <row r="1" spans="1:13" ht="32.25" customHeight="1">
      <c r="A1" s="590" t="s">
        <v>267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</row>
    <row r="2" spans="2:8" s="378" customFormat="1" ht="17.25" customHeight="1">
      <c r="B2" s="379"/>
      <c r="C2" s="379"/>
      <c r="F2" s="379"/>
      <c r="H2" s="379"/>
    </row>
    <row r="3" spans="1:13" s="385" customFormat="1" ht="14.25" customHeight="1">
      <c r="A3" s="592" t="s">
        <v>487</v>
      </c>
      <c r="B3" s="383" t="s">
        <v>233</v>
      </c>
      <c r="C3" s="592" t="s">
        <v>268</v>
      </c>
      <c r="D3" s="593" t="s">
        <v>479</v>
      </c>
      <c r="E3" s="594"/>
      <c r="F3" s="594"/>
      <c r="G3" s="595"/>
      <c r="H3" s="593" t="s">
        <v>480</v>
      </c>
      <c r="I3" s="594"/>
      <c r="J3" s="594"/>
      <c r="K3" s="595"/>
      <c r="L3" s="384" t="s">
        <v>488</v>
      </c>
      <c r="M3" s="591" t="s">
        <v>354</v>
      </c>
    </row>
    <row r="4" spans="1:13" s="385" customFormat="1" ht="14.25" customHeight="1">
      <c r="A4" s="554"/>
      <c r="B4" s="596" t="s">
        <v>481</v>
      </c>
      <c r="C4" s="554"/>
      <c r="D4" s="578" t="s">
        <v>482</v>
      </c>
      <c r="E4" s="579"/>
      <c r="F4" s="579"/>
      <c r="G4" s="580"/>
      <c r="H4" s="578" t="s">
        <v>482</v>
      </c>
      <c r="I4" s="579"/>
      <c r="J4" s="579"/>
      <c r="K4" s="580"/>
      <c r="L4" s="387" t="s">
        <v>241</v>
      </c>
      <c r="M4" s="545"/>
    </row>
    <row r="5" spans="1:13" s="389" customFormat="1" ht="11.25" customHeight="1">
      <c r="A5" s="554"/>
      <c r="B5" s="596"/>
      <c r="C5" s="554"/>
      <c r="D5" s="578" t="s">
        <v>269</v>
      </c>
      <c r="E5" s="579"/>
      <c r="F5" s="579"/>
      <c r="G5" s="580"/>
      <c r="H5" s="578" t="s">
        <v>270</v>
      </c>
      <c r="I5" s="579"/>
      <c r="J5" s="579"/>
      <c r="K5" s="580"/>
      <c r="L5" s="388" t="s">
        <v>483</v>
      </c>
      <c r="M5" s="544"/>
    </row>
    <row r="6" spans="1:13" s="385" customFormat="1" ht="21.75" customHeight="1">
      <c r="A6" s="554"/>
      <c r="B6" s="390"/>
      <c r="C6" s="554"/>
      <c r="D6" s="588"/>
      <c r="E6" s="391" t="s">
        <v>243</v>
      </c>
      <c r="F6" s="391" t="s">
        <v>244</v>
      </c>
      <c r="G6" s="391" t="s">
        <v>245</v>
      </c>
      <c r="H6" s="588"/>
      <c r="I6" s="391" t="s">
        <v>243</v>
      </c>
      <c r="J6" s="391" t="s">
        <v>244</v>
      </c>
      <c r="K6" s="391" t="s">
        <v>245</v>
      </c>
      <c r="L6" s="392"/>
      <c r="M6" s="545"/>
    </row>
    <row r="7" spans="1:13" s="389" customFormat="1" ht="22.5" customHeight="1">
      <c r="A7" s="555"/>
      <c r="B7" s="393" t="s">
        <v>251</v>
      </c>
      <c r="C7" s="555"/>
      <c r="D7" s="589"/>
      <c r="E7" s="394" t="s">
        <v>271</v>
      </c>
      <c r="F7" s="394" t="s">
        <v>272</v>
      </c>
      <c r="G7" s="394" t="s">
        <v>252</v>
      </c>
      <c r="H7" s="589"/>
      <c r="I7" s="394" t="s">
        <v>271</v>
      </c>
      <c r="J7" s="394" t="s">
        <v>272</v>
      </c>
      <c r="K7" s="394" t="s">
        <v>252</v>
      </c>
      <c r="L7" s="394" t="s">
        <v>273</v>
      </c>
      <c r="M7" s="546"/>
    </row>
    <row r="8" spans="1:13" s="78" customFormat="1" ht="27" customHeight="1">
      <c r="A8" s="144" t="s">
        <v>18</v>
      </c>
      <c r="B8" s="116" t="s">
        <v>157</v>
      </c>
      <c r="C8" s="102" t="s">
        <v>157</v>
      </c>
      <c r="D8" s="254">
        <v>130506</v>
      </c>
      <c r="E8" s="255">
        <v>506</v>
      </c>
      <c r="F8" s="254">
        <v>130000</v>
      </c>
      <c r="G8" s="102" t="s">
        <v>157</v>
      </c>
      <c r="H8" s="256">
        <v>91480</v>
      </c>
      <c r="I8" s="256">
        <v>377</v>
      </c>
      <c r="J8" s="256">
        <v>91103</v>
      </c>
      <c r="K8" s="102" t="s">
        <v>157</v>
      </c>
      <c r="L8" s="102" t="s">
        <v>157</v>
      </c>
      <c r="M8" s="145" t="s">
        <v>18</v>
      </c>
    </row>
    <row r="9" spans="1:13" s="112" customFormat="1" ht="27" customHeight="1">
      <c r="A9" s="149" t="s">
        <v>19</v>
      </c>
      <c r="B9" s="112" t="s">
        <v>157</v>
      </c>
      <c r="C9" s="112" t="s">
        <v>157</v>
      </c>
      <c r="D9" s="197">
        <f>SUM(D10:D26)</f>
        <v>130506</v>
      </c>
      <c r="E9" s="197">
        <f>SUM(E10:E26)</f>
        <v>506</v>
      </c>
      <c r="F9" s="197">
        <f>SUM(F10:F26)</f>
        <v>130000</v>
      </c>
      <c r="G9" s="150" t="s">
        <v>157</v>
      </c>
      <c r="H9" s="197">
        <f>SUM(H10:H26)</f>
        <v>96215</v>
      </c>
      <c r="I9" s="197">
        <f>SUM(I10:I26)</f>
        <v>377</v>
      </c>
      <c r="J9" s="197">
        <f>SUM(J10:J26)</f>
        <v>95838</v>
      </c>
      <c r="K9" s="150" t="s">
        <v>157</v>
      </c>
      <c r="L9" s="150" t="s">
        <v>157</v>
      </c>
      <c r="M9" s="151" t="s">
        <v>19</v>
      </c>
    </row>
    <row r="10" spans="1:13" s="251" customFormat="1" ht="18.75" customHeight="1">
      <c r="A10" s="248"/>
      <c r="B10" s="179" t="s">
        <v>489</v>
      </c>
      <c r="C10" s="257" t="s">
        <v>490</v>
      </c>
      <c r="D10" s="181">
        <v>130000</v>
      </c>
      <c r="E10" s="182" t="s">
        <v>491</v>
      </c>
      <c r="F10" s="183">
        <v>130000</v>
      </c>
      <c r="G10" s="184" t="s">
        <v>157</v>
      </c>
      <c r="H10" s="183">
        <v>95838</v>
      </c>
      <c r="I10" s="185" t="s">
        <v>157</v>
      </c>
      <c r="J10" s="181">
        <v>95838</v>
      </c>
      <c r="K10" s="184" t="s">
        <v>157</v>
      </c>
      <c r="L10" s="258" t="s">
        <v>492</v>
      </c>
      <c r="M10" s="186"/>
    </row>
    <row r="11" spans="1:13" s="251" customFormat="1" ht="18.75" customHeight="1">
      <c r="A11" s="252"/>
      <c r="B11" s="187" t="s">
        <v>493</v>
      </c>
      <c r="C11" s="188" t="s">
        <v>494</v>
      </c>
      <c r="D11" s="181">
        <v>20</v>
      </c>
      <c r="E11" s="181">
        <v>20</v>
      </c>
      <c r="F11" s="184" t="s">
        <v>157</v>
      </c>
      <c r="G11" s="184" t="s">
        <v>27</v>
      </c>
      <c r="H11" s="183">
        <v>20</v>
      </c>
      <c r="I11" s="181">
        <v>20</v>
      </c>
      <c r="J11" s="184" t="s">
        <v>27</v>
      </c>
      <c r="K11" s="184" t="s">
        <v>27</v>
      </c>
      <c r="L11" s="189" t="s">
        <v>495</v>
      </c>
      <c r="M11" s="186"/>
    </row>
    <row r="12" spans="1:13" s="251" customFormat="1" ht="18.75" customHeight="1">
      <c r="A12" s="252"/>
      <c r="B12" s="187" t="s">
        <v>359</v>
      </c>
      <c r="C12" s="188" t="s">
        <v>360</v>
      </c>
      <c r="D12" s="181">
        <v>20</v>
      </c>
      <c r="E12" s="181">
        <v>20</v>
      </c>
      <c r="F12" s="184" t="s">
        <v>361</v>
      </c>
      <c r="G12" s="184" t="s">
        <v>27</v>
      </c>
      <c r="H12" s="183">
        <v>20</v>
      </c>
      <c r="I12" s="181">
        <v>20</v>
      </c>
      <c r="J12" s="184" t="s">
        <v>27</v>
      </c>
      <c r="K12" s="184" t="s">
        <v>27</v>
      </c>
      <c r="L12" s="189" t="s">
        <v>362</v>
      </c>
      <c r="M12" s="186"/>
    </row>
    <row r="13" spans="1:13" s="251" customFormat="1" ht="18.75" customHeight="1">
      <c r="A13" s="252"/>
      <c r="B13" s="187" t="s">
        <v>363</v>
      </c>
      <c r="C13" s="188" t="s">
        <v>364</v>
      </c>
      <c r="D13" s="181">
        <v>12</v>
      </c>
      <c r="E13" s="181">
        <v>12</v>
      </c>
      <c r="F13" s="184" t="s">
        <v>361</v>
      </c>
      <c r="G13" s="184" t="s">
        <v>27</v>
      </c>
      <c r="H13" s="183">
        <v>12</v>
      </c>
      <c r="I13" s="181">
        <v>12</v>
      </c>
      <c r="J13" s="184" t="s">
        <v>27</v>
      </c>
      <c r="K13" s="184" t="s">
        <v>27</v>
      </c>
      <c r="L13" s="189" t="s">
        <v>365</v>
      </c>
      <c r="M13" s="186"/>
    </row>
    <row r="14" spans="1:13" s="251" customFormat="1" ht="18.75" customHeight="1">
      <c r="A14" s="252"/>
      <c r="B14" s="187" t="s">
        <v>366</v>
      </c>
      <c r="C14" s="188" t="s">
        <v>367</v>
      </c>
      <c r="D14" s="181">
        <v>16</v>
      </c>
      <c r="E14" s="181">
        <v>16</v>
      </c>
      <c r="F14" s="184" t="s">
        <v>361</v>
      </c>
      <c r="G14" s="184" t="s">
        <v>27</v>
      </c>
      <c r="H14" s="183">
        <v>16</v>
      </c>
      <c r="I14" s="181">
        <v>16</v>
      </c>
      <c r="J14" s="184" t="s">
        <v>27</v>
      </c>
      <c r="K14" s="184" t="s">
        <v>27</v>
      </c>
      <c r="L14" s="189" t="s">
        <v>365</v>
      </c>
      <c r="M14" s="186"/>
    </row>
    <row r="15" spans="1:13" s="251" customFormat="1" ht="18.75" customHeight="1">
      <c r="A15" s="252"/>
      <c r="B15" s="187" t="s">
        <v>368</v>
      </c>
      <c r="C15" s="188" t="s">
        <v>369</v>
      </c>
      <c r="D15" s="181">
        <v>20</v>
      </c>
      <c r="E15" s="181">
        <v>20</v>
      </c>
      <c r="F15" s="184" t="s">
        <v>361</v>
      </c>
      <c r="G15" s="184" t="s">
        <v>27</v>
      </c>
      <c r="H15" s="183">
        <v>20</v>
      </c>
      <c r="I15" s="181">
        <v>20</v>
      </c>
      <c r="J15" s="184" t="s">
        <v>27</v>
      </c>
      <c r="K15" s="184" t="s">
        <v>27</v>
      </c>
      <c r="L15" s="189" t="s">
        <v>362</v>
      </c>
      <c r="M15" s="186"/>
    </row>
    <row r="16" spans="1:13" s="251" customFormat="1" ht="18.75" customHeight="1">
      <c r="A16" s="252"/>
      <c r="B16" s="187" t="s">
        <v>370</v>
      </c>
      <c r="C16" s="188" t="s">
        <v>371</v>
      </c>
      <c r="D16" s="181">
        <v>23</v>
      </c>
      <c r="E16" s="181">
        <v>23</v>
      </c>
      <c r="F16" s="184" t="s">
        <v>361</v>
      </c>
      <c r="G16" s="184" t="s">
        <v>27</v>
      </c>
      <c r="H16" s="183">
        <v>23</v>
      </c>
      <c r="I16" s="181">
        <v>23</v>
      </c>
      <c r="J16" s="184" t="s">
        <v>27</v>
      </c>
      <c r="K16" s="184" t="s">
        <v>27</v>
      </c>
      <c r="L16" s="189" t="s">
        <v>365</v>
      </c>
      <c r="M16" s="186"/>
    </row>
    <row r="17" spans="1:13" s="251" customFormat="1" ht="18.75" customHeight="1">
      <c r="A17" s="252"/>
      <c r="B17" s="187" t="s">
        <v>372</v>
      </c>
      <c r="C17" s="188" t="s">
        <v>373</v>
      </c>
      <c r="D17" s="181">
        <v>14</v>
      </c>
      <c r="E17" s="181">
        <v>14</v>
      </c>
      <c r="F17" s="184" t="s">
        <v>361</v>
      </c>
      <c r="G17" s="184" t="s">
        <v>27</v>
      </c>
      <c r="H17" s="183">
        <v>14</v>
      </c>
      <c r="I17" s="181">
        <v>14</v>
      </c>
      <c r="J17" s="184" t="s">
        <v>27</v>
      </c>
      <c r="K17" s="184" t="s">
        <v>27</v>
      </c>
      <c r="L17" s="189" t="s">
        <v>362</v>
      </c>
      <c r="M17" s="186"/>
    </row>
    <row r="18" spans="1:13" s="251" customFormat="1" ht="18.75" customHeight="1">
      <c r="A18" s="252"/>
      <c r="B18" s="187" t="s">
        <v>374</v>
      </c>
      <c r="C18" s="188" t="s">
        <v>375</v>
      </c>
      <c r="D18" s="181">
        <v>40</v>
      </c>
      <c r="E18" s="181">
        <v>40</v>
      </c>
      <c r="F18" s="184" t="s">
        <v>361</v>
      </c>
      <c r="G18" s="184" t="s">
        <v>27</v>
      </c>
      <c r="H18" s="183">
        <v>40</v>
      </c>
      <c r="I18" s="181">
        <v>40</v>
      </c>
      <c r="J18" s="184" t="s">
        <v>27</v>
      </c>
      <c r="K18" s="184" t="s">
        <v>27</v>
      </c>
      <c r="L18" s="189" t="s">
        <v>362</v>
      </c>
      <c r="M18" s="186"/>
    </row>
    <row r="19" spans="1:13" s="251" customFormat="1" ht="18.75" customHeight="1">
      <c r="A19" s="252"/>
      <c r="B19" s="187" t="s">
        <v>376</v>
      </c>
      <c r="C19" s="188" t="s">
        <v>377</v>
      </c>
      <c r="D19" s="181">
        <v>15</v>
      </c>
      <c r="E19" s="181">
        <v>15</v>
      </c>
      <c r="F19" s="184" t="s">
        <v>361</v>
      </c>
      <c r="G19" s="184" t="s">
        <v>27</v>
      </c>
      <c r="H19" s="183">
        <v>5</v>
      </c>
      <c r="I19" s="181">
        <v>5</v>
      </c>
      <c r="J19" s="184" t="s">
        <v>27</v>
      </c>
      <c r="K19" s="184" t="s">
        <v>27</v>
      </c>
      <c r="L19" s="189" t="s">
        <v>362</v>
      </c>
      <c r="M19" s="186"/>
    </row>
    <row r="20" spans="1:13" s="251" customFormat="1" ht="18.75" customHeight="1">
      <c r="A20" s="252"/>
      <c r="B20" s="187" t="s">
        <v>378</v>
      </c>
      <c r="C20" s="188" t="s">
        <v>379</v>
      </c>
      <c r="D20" s="181">
        <v>16</v>
      </c>
      <c r="E20" s="181">
        <v>16</v>
      </c>
      <c r="F20" s="184" t="s">
        <v>361</v>
      </c>
      <c r="G20" s="184" t="s">
        <v>27</v>
      </c>
      <c r="H20" s="183">
        <v>16</v>
      </c>
      <c r="I20" s="181">
        <v>16</v>
      </c>
      <c r="J20" s="184" t="s">
        <v>27</v>
      </c>
      <c r="K20" s="184" t="s">
        <v>27</v>
      </c>
      <c r="L20" s="189" t="s">
        <v>365</v>
      </c>
      <c r="M20" s="186"/>
    </row>
    <row r="21" spans="1:13" s="251" customFormat="1" ht="18.75" customHeight="1">
      <c r="A21" s="252"/>
      <c r="B21" s="187" t="s">
        <v>380</v>
      </c>
      <c r="C21" s="188" t="s">
        <v>381</v>
      </c>
      <c r="D21" s="181">
        <v>35</v>
      </c>
      <c r="E21" s="181">
        <v>35</v>
      </c>
      <c r="F21" s="184" t="s">
        <v>361</v>
      </c>
      <c r="G21" s="184" t="s">
        <v>27</v>
      </c>
      <c r="H21" s="183">
        <v>35</v>
      </c>
      <c r="I21" s="181">
        <v>35</v>
      </c>
      <c r="J21" s="184" t="s">
        <v>27</v>
      </c>
      <c r="K21" s="184" t="s">
        <v>27</v>
      </c>
      <c r="L21" s="189" t="s">
        <v>362</v>
      </c>
      <c r="M21" s="186"/>
    </row>
    <row r="22" spans="1:13" s="251" customFormat="1" ht="18.75" customHeight="1">
      <c r="A22" s="252"/>
      <c r="B22" s="187" t="s">
        <v>382</v>
      </c>
      <c r="C22" s="188" t="s">
        <v>383</v>
      </c>
      <c r="D22" s="181">
        <v>16</v>
      </c>
      <c r="E22" s="181">
        <v>16</v>
      </c>
      <c r="F22" s="184" t="s">
        <v>361</v>
      </c>
      <c r="G22" s="184" t="s">
        <v>27</v>
      </c>
      <c r="H22" s="183">
        <v>16</v>
      </c>
      <c r="I22" s="181">
        <v>16</v>
      </c>
      <c r="J22" s="184" t="s">
        <v>27</v>
      </c>
      <c r="K22" s="184" t="s">
        <v>27</v>
      </c>
      <c r="L22" s="189" t="s">
        <v>365</v>
      </c>
      <c r="M22" s="186"/>
    </row>
    <row r="23" spans="1:13" s="251" customFormat="1" ht="18.75" customHeight="1">
      <c r="A23" s="252"/>
      <c r="B23" s="187" t="s">
        <v>384</v>
      </c>
      <c r="C23" s="188" t="s">
        <v>385</v>
      </c>
      <c r="D23" s="181">
        <v>35</v>
      </c>
      <c r="E23" s="181">
        <v>35</v>
      </c>
      <c r="F23" s="184" t="s">
        <v>361</v>
      </c>
      <c r="G23" s="184" t="s">
        <v>27</v>
      </c>
      <c r="H23" s="183">
        <v>35</v>
      </c>
      <c r="I23" s="181">
        <v>35</v>
      </c>
      <c r="J23" s="184" t="s">
        <v>27</v>
      </c>
      <c r="K23" s="184" t="s">
        <v>27</v>
      </c>
      <c r="L23" s="189" t="s">
        <v>362</v>
      </c>
      <c r="M23" s="186"/>
    </row>
    <row r="24" spans="1:13" s="251" customFormat="1" ht="18.75" customHeight="1">
      <c r="A24" s="252"/>
      <c r="B24" s="187" t="s">
        <v>386</v>
      </c>
      <c r="C24" s="188" t="s">
        <v>387</v>
      </c>
      <c r="D24" s="181">
        <v>84</v>
      </c>
      <c r="E24" s="181">
        <v>84</v>
      </c>
      <c r="F24" s="184" t="s">
        <v>361</v>
      </c>
      <c r="G24" s="184" t="s">
        <v>27</v>
      </c>
      <c r="H24" s="183">
        <v>5</v>
      </c>
      <c r="I24" s="181">
        <v>5</v>
      </c>
      <c r="J24" s="184" t="s">
        <v>27</v>
      </c>
      <c r="K24" s="184" t="s">
        <v>27</v>
      </c>
      <c r="L24" s="189" t="s">
        <v>388</v>
      </c>
      <c r="M24" s="186"/>
    </row>
    <row r="25" spans="1:13" s="251" customFormat="1" ht="18.75" customHeight="1">
      <c r="A25" s="252"/>
      <c r="B25" s="187" t="s">
        <v>389</v>
      </c>
      <c r="C25" s="188" t="s">
        <v>390</v>
      </c>
      <c r="D25" s="181">
        <v>40</v>
      </c>
      <c r="E25" s="181">
        <v>40</v>
      </c>
      <c r="F25" s="184" t="s">
        <v>361</v>
      </c>
      <c r="G25" s="184" t="s">
        <v>27</v>
      </c>
      <c r="H25" s="183">
        <v>40</v>
      </c>
      <c r="I25" s="181">
        <v>40</v>
      </c>
      <c r="J25" s="184" t="s">
        <v>27</v>
      </c>
      <c r="K25" s="184" t="s">
        <v>27</v>
      </c>
      <c r="L25" s="189" t="s">
        <v>362</v>
      </c>
      <c r="M25" s="186"/>
    </row>
    <row r="26" spans="1:13" s="251" customFormat="1" ht="18.75" customHeight="1">
      <c r="A26" s="253"/>
      <c r="B26" s="190" t="s">
        <v>391</v>
      </c>
      <c r="C26" s="191" t="s">
        <v>392</v>
      </c>
      <c r="D26" s="192">
        <v>100</v>
      </c>
      <c r="E26" s="192">
        <v>100</v>
      </c>
      <c r="F26" s="193" t="s">
        <v>361</v>
      </c>
      <c r="G26" s="193" t="s">
        <v>27</v>
      </c>
      <c r="H26" s="194">
        <v>60</v>
      </c>
      <c r="I26" s="192">
        <v>60</v>
      </c>
      <c r="J26" s="193" t="s">
        <v>27</v>
      </c>
      <c r="K26" s="193" t="s">
        <v>27</v>
      </c>
      <c r="L26" s="195" t="s">
        <v>393</v>
      </c>
      <c r="M26" s="196"/>
    </row>
    <row r="27" spans="1:13" s="122" customFormat="1" ht="18" customHeight="1">
      <c r="A27" s="121" t="s">
        <v>484</v>
      </c>
      <c r="M27" s="123" t="s">
        <v>485</v>
      </c>
    </row>
    <row r="28" spans="1:8" s="249" customFormat="1" ht="18" customHeight="1">
      <c r="A28" s="249" t="s">
        <v>486</v>
      </c>
      <c r="B28" s="250"/>
      <c r="C28" s="250"/>
      <c r="F28" s="250"/>
      <c r="H28" s="250"/>
    </row>
  </sheetData>
  <mergeCells count="13">
    <mergeCell ref="A1:M1"/>
    <mergeCell ref="M3:M7"/>
    <mergeCell ref="A3:A7"/>
    <mergeCell ref="C3:C7"/>
    <mergeCell ref="D3:G3"/>
    <mergeCell ref="H3:K3"/>
    <mergeCell ref="B4:B5"/>
    <mergeCell ref="D4:G4"/>
    <mergeCell ref="H4:K4"/>
    <mergeCell ref="D5:G5"/>
    <mergeCell ref="H5:K5"/>
    <mergeCell ref="D6:D7"/>
    <mergeCell ref="H6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의법=3</cp:lastModifiedBy>
  <cp:lastPrinted>2008-01-15T00:30:54Z</cp:lastPrinted>
  <dcterms:created xsi:type="dcterms:W3CDTF">2007-11-16T07:02:47Z</dcterms:created>
  <dcterms:modified xsi:type="dcterms:W3CDTF">2008-01-21T01:37:58Z</dcterms:modified>
  <cp:category/>
  <cp:version/>
  <cp:contentType/>
  <cp:contentStatus/>
</cp:coreProperties>
</file>