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50" tabRatio="721" firstSheet="37" activeTab="41"/>
  </bookViews>
  <sheets>
    <sheet name="1.의료기관" sheetId="1" r:id="rId1"/>
    <sheet name="2.의료기관종사 의료인력" sheetId="2" r:id="rId2"/>
    <sheet name="3.보건소 인력" sheetId="3" r:id="rId3"/>
    <sheet name="4.보건지소 및 보건진료소 인력" sheetId="4" r:id="rId4"/>
    <sheet name="5.부정의료업자 단속실적" sheetId="5" r:id="rId5"/>
    <sheet name="6.의약품등 제조업소 및 판매업소" sheetId="6" r:id="rId6"/>
    <sheet name="7.식품위생관계업소" sheetId="7" r:id="rId7"/>
    <sheet name="8.공중위생관계업소" sheetId="8" r:id="rId8"/>
    <sheet name="9.예방접종" sheetId="9" r:id="rId9"/>
    <sheet name="10.법정전염병 발생 및 사망" sheetId="10" r:id="rId10"/>
    <sheet name="10.법정전염병 발생 및 사망(계속)" sheetId="11" r:id="rId11"/>
    <sheet name="11.한센병 보건소 등록" sheetId="12" r:id="rId12"/>
    <sheet name="12.결핵환자 보건소 등록" sheetId="13" r:id="rId13"/>
    <sheet name="13.보건소 구강보건사업 실적" sheetId="14" r:id="rId14"/>
    <sheet name="14.모자보건사업 실적" sheetId="15" r:id="rId15"/>
    <sheet name="15.건강보험 적용인구" sheetId="16" r:id="rId16"/>
    <sheet name="16.건강보험급여" sheetId="17" r:id="rId17"/>
    <sheet name="17.건강보험대상자 진료실적" sheetId="18" r:id="rId18"/>
    <sheet name="18.국민연금 가입자" sheetId="19" r:id="rId19"/>
    <sheet name="19.국민연금 급여지급 현황" sheetId="20" r:id="rId20"/>
    <sheet name="20.국가보훈대상자" sheetId="21" r:id="rId21"/>
    <sheet name="21.국가보훈대상자 취업" sheetId="22" r:id="rId22"/>
    <sheet name="22.국가보훈대상자.자녀취학" sheetId="23" r:id="rId23"/>
    <sheet name="23.사회복지시설" sheetId="24" r:id="rId24"/>
    <sheet name="24.노인여가복지시설" sheetId="25" r:id="rId25"/>
    <sheet name="25.노인주거 의료복지시설(1)" sheetId="26" r:id="rId26"/>
    <sheet name="25.노인주거의료복지시설(2)" sheetId="27" r:id="rId27"/>
    <sheet name="26.재가노인복지시설" sheetId="28" r:id="rId28"/>
    <sheet name="27.국민기초생활보장수급자" sheetId="29" r:id="rId29"/>
    <sheet name="28.여성복지시설" sheetId="30" r:id="rId30"/>
    <sheet name="29.여성폭력상담" sheetId="31" r:id="rId31"/>
    <sheet name="30.소년.소녀가정현황" sheetId="32" r:id="rId32"/>
    <sheet name="31.아동복지시설" sheetId="33" r:id="rId33"/>
    <sheet name="32.장애인 복지시설" sheetId="34" r:id="rId34"/>
    <sheet name="33.장애인등록현황" sheetId="35" r:id="rId35"/>
    <sheet name="34.부랑인시설" sheetId="36" r:id="rId36"/>
    <sheet name="35.저소득 모.부자가정" sheetId="37" r:id="rId37"/>
    <sheet name="36.묘지 및 납골시설" sheetId="38" r:id="rId38"/>
    <sheet name="37.헌혈사업실적" sheetId="39" r:id="rId39"/>
    <sheet name="38.방문간호사업실적" sheetId="40" r:id="rId40"/>
    <sheet name="39.보건교육실적" sheetId="41" r:id="rId41"/>
    <sheet name="40.보육시설" sheetId="42" r:id="rId42"/>
  </sheets>
  <definedNames>
    <definedName name="_xlnm.Print_Area" localSheetId="10">'10.법정전염병 발생 및 사망(계속)'!$A$1:$X$19</definedName>
    <definedName name="_xlnm.Print_Area" localSheetId="19">'19.국민연금 급여지급 현황'!$A$1:$L$24</definedName>
    <definedName name="_xlnm.Print_Area" localSheetId="20">'20.국가보훈대상자'!$A$1:$X$19</definedName>
    <definedName name="_xlnm.Print_Area" localSheetId="22">'22.국가보훈대상자.자녀취학'!$A$1:$R$18</definedName>
    <definedName name="_xlnm.Print_Area" localSheetId="24">'24.노인여가복지시설'!$A$1:$J$10</definedName>
    <definedName name="_xlnm.Print_Area" localSheetId="26">'25.노인주거의료복지시설(2)'!$A$1:$N$38</definedName>
    <definedName name="_xlnm.Print_Area" localSheetId="27">'26.재가노인복지시설'!$A$1:$Y$12</definedName>
    <definedName name="_xlnm.Print_Area" localSheetId="28">'27.국민기초생활보장수급자'!$A$1:$J$19</definedName>
    <definedName name="_xlnm.Print_Area" localSheetId="29">'28.여성복지시설'!$A$1:$N$15</definedName>
    <definedName name="_xlnm.Print_Area" localSheetId="30">'29.여성폭력상담'!$A$1:$P$12</definedName>
    <definedName name="_xlnm.Print_Area" localSheetId="32">'31.아동복지시설'!$A$1:$V$19</definedName>
    <definedName name="_xlnm.Print_Area" localSheetId="33">'32.장애인 복지시설'!$A$1:$V$20</definedName>
    <definedName name="_xlnm.Print_Area" localSheetId="34">'33.장애인등록현황'!$A$1:$Y$16</definedName>
    <definedName name="_xlnm.Print_Area" localSheetId="37">'36.묘지 및 납골시설'!$A$1:$Q$36</definedName>
    <definedName name="_xlnm.Print_Area" localSheetId="3">'4.보건지소 및 보건진료소 인력'!$A$1:$Q$20</definedName>
    <definedName name="_xlnm.Print_Area" localSheetId="6">'7.식품위생관계업소'!$A$1:$L$35</definedName>
    <definedName name="_xlnm.Print_Area" localSheetId="7">'8.공중위생관계업소'!$A$1:$M$17</definedName>
  </definedNames>
  <calcPr fullCalcOnLoad="1"/>
</workbook>
</file>

<file path=xl/sharedStrings.xml><?xml version="1.0" encoding="utf-8"?>
<sst xmlns="http://schemas.openxmlformats.org/spreadsheetml/2006/main" count="4842" uniqueCount="1485">
  <si>
    <r>
      <t xml:space="preserve">18. </t>
    </r>
    <r>
      <rPr>
        <b/>
        <sz val="18"/>
        <rFont val="돋움"/>
        <family val="3"/>
      </rPr>
      <t>국민연금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가입자</t>
    </r>
    <r>
      <rPr>
        <b/>
        <sz val="18"/>
        <rFont val="Arial"/>
        <family val="2"/>
      </rPr>
      <t xml:space="preserve">          Number of National Pension Insurants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</si>
  <si>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</si>
  <si>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number, person)</t>
  </si>
  <si>
    <r>
      <t xml:space="preserve"> 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Health &amp; Hygiene Div.</t>
    </r>
  </si>
  <si>
    <r>
      <t xml:space="preserve">    </t>
    </r>
    <r>
      <rPr>
        <sz val="10"/>
        <rFont val="Arial"/>
        <family val="2"/>
      </rPr>
      <t>Note : 1) doctor-only who is engaging in medicine</t>
    </r>
  </si>
  <si>
    <r>
      <t xml:space="preserve">  </t>
    </r>
    <r>
      <rPr>
        <sz val="10"/>
        <rFont val="Arial"/>
        <family val="2"/>
      </rPr>
      <t xml:space="preserve">    </t>
    </r>
    <r>
      <rPr>
        <sz val="10"/>
        <rFont val="Arial"/>
        <family val="2"/>
      </rPr>
      <t xml:space="preserve">        2) Excluding pharmacists of private-run pharmacies</t>
    </r>
  </si>
  <si>
    <t>Public</t>
  </si>
  <si>
    <t>Sub-total</t>
  </si>
  <si>
    <r>
      <t>연</t>
    </r>
    <r>
      <rPr>
        <sz val="9"/>
        <rFont val="Arial"/>
        <family val="2"/>
      </rPr>
      <t xml:space="preserve">   </t>
    </r>
    <r>
      <rPr>
        <sz val="9"/>
        <rFont val="굴림"/>
        <family val="3"/>
      </rPr>
      <t>별</t>
    </r>
  </si>
  <si>
    <r>
      <t>합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계</t>
    </r>
  </si>
  <si>
    <r>
      <t>면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허</t>
    </r>
    <r>
      <rPr>
        <sz val="9"/>
        <rFont val="Arial"/>
        <family val="2"/>
      </rPr>
      <t xml:space="preserve"> · </t>
    </r>
    <r>
      <rPr>
        <sz val="9"/>
        <rFont val="굴림"/>
        <family val="3"/>
      </rPr>
      <t>자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격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종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별</t>
    </r>
    <r>
      <rPr>
        <sz val="9"/>
        <rFont val="Arial"/>
        <family val="2"/>
      </rPr>
      <t xml:space="preserve">                    by  License · Qualification</t>
    </r>
  </si>
  <si>
    <r>
      <t>면허</t>
    </r>
    <r>
      <rPr>
        <sz val="9"/>
        <rFont val="Arial"/>
        <family val="2"/>
      </rPr>
      <t>·</t>
    </r>
    <r>
      <rPr>
        <sz val="9"/>
        <rFont val="굴림"/>
        <family val="3"/>
      </rPr>
      <t>자격종별외</t>
    </r>
    <r>
      <rPr>
        <sz val="9"/>
        <rFont val="Arial"/>
        <family val="2"/>
      </rPr>
      <t xml:space="preserve">  Others</t>
    </r>
  </si>
  <si>
    <r>
      <t>소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계</t>
    </r>
  </si>
  <si>
    <r>
      <t>의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사</t>
    </r>
  </si>
  <si>
    <r>
      <t>치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과</t>
    </r>
  </si>
  <si>
    <r>
      <t>한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의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사</t>
    </r>
  </si>
  <si>
    <r>
      <t>약</t>
    </r>
    <r>
      <rPr>
        <sz val="9"/>
        <rFont val="Arial"/>
        <family val="2"/>
      </rPr>
      <t xml:space="preserve">  </t>
    </r>
    <r>
      <rPr>
        <sz val="9"/>
        <rFont val="굴림"/>
        <family val="3"/>
      </rPr>
      <t>사</t>
    </r>
  </si>
  <si>
    <t>조산사</t>
  </si>
  <si>
    <t>간호사</t>
  </si>
  <si>
    <r>
      <t>임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상</t>
    </r>
  </si>
  <si>
    <t>방사선사</t>
  </si>
  <si>
    <r>
      <t>물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리</t>
    </r>
  </si>
  <si>
    <r>
      <t>영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양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사</t>
    </r>
  </si>
  <si>
    <r>
      <t>간</t>
    </r>
    <r>
      <rPr>
        <sz val="9"/>
        <rFont val="Arial"/>
        <family val="2"/>
      </rPr>
      <t xml:space="preserve">   </t>
    </r>
    <r>
      <rPr>
        <sz val="9"/>
        <rFont val="굴림"/>
        <family val="3"/>
      </rPr>
      <t>호</t>
    </r>
  </si>
  <si>
    <r>
      <t>의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무</t>
    </r>
  </si>
  <si>
    <r>
      <t>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생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사</t>
    </r>
    <r>
      <rPr>
        <sz val="9"/>
        <rFont val="Arial"/>
        <family val="2"/>
      </rPr>
      <t xml:space="preserve"> ·</t>
    </r>
  </si>
  <si>
    <t>정신보건</t>
  </si>
  <si>
    <t>정보처리</t>
  </si>
  <si>
    <r>
      <t>응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급</t>
    </r>
  </si>
  <si>
    <r>
      <t>보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건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직</t>
    </r>
  </si>
  <si>
    <r>
      <t>행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정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직</t>
    </r>
  </si>
  <si>
    <r>
      <t>기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타</t>
    </r>
  </si>
  <si>
    <r>
      <t>병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리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사</t>
    </r>
  </si>
  <si>
    <r>
      <t>치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료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사</t>
    </r>
  </si>
  <si>
    <r>
      <t>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생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사</t>
    </r>
  </si>
  <si>
    <t>조무사</t>
  </si>
  <si>
    <r>
      <t>기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록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사</t>
    </r>
  </si>
  <si>
    <r>
      <t>위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생</t>
    </r>
  </si>
  <si>
    <t>전문요원</t>
  </si>
  <si>
    <r>
      <t>기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사</t>
    </r>
  </si>
  <si>
    <r>
      <t>구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조사</t>
    </r>
    <r>
      <rPr>
        <sz val="9"/>
        <rFont val="Arial"/>
        <family val="2"/>
      </rPr>
      <t xml:space="preserve"> </t>
    </r>
  </si>
  <si>
    <t>Oriental</t>
  </si>
  <si>
    <t>Clinic</t>
  </si>
  <si>
    <t>Physical</t>
  </si>
  <si>
    <t xml:space="preserve">Dental </t>
  </si>
  <si>
    <t>Medical</t>
  </si>
  <si>
    <r>
      <t>시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험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사</t>
    </r>
  </si>
  <si>
    <t>Mental and</t>
  </si>
  <si>
    <t>Data</t>
  </si>
  <si>
    <t>Emergency</t>
  </si>
  <si>
    <t>Administ-</t>
  </si>
  <si>
    <t>medical</t>
  </si>
  <si>
    <t>Phar-</t>
  </si>
  <si>
    <t>pathology</t>
  </si>
  <si>
    <t>Radiological</t>
  </si>
  <si>
    <t>therapy</t>
  </si>
  <si>
    <t>hygienics</t>
  </si>
  <si>
    <t>Nutrition</t>
  </si>
  <si>
    <t>Nurse</t>
  </si>
  <si>
    <t>records</t>
  </si>
  <si>
    <t xml:space="preserve">health </t>
  </si>
  <si>
    <t>processing</t>
  </si>
  <si>
    <t>rescue</t>
  </si>
  <si>
    <t>health</t>
  </si>
  <si>
    <t xml:space="preserve">
rative</t>
  </si>
  <si>
    <t>Physicians</t>
  </si>
  <si>
    <t>Dentists</t>
  </si>
  <si>
    <t>doctors</t>
  </si>
  <si>
    <t>macists</t>
  </si>
  <si>
    <t>Midwives</t>
  </si>
  <si>
    <t>Nurses</t>
  </si>
  <si>
    <t>technicians</t>
  </si>
  <si>
    <t>aids</t>
  </si>
  <si>
    <t>corpsmen</t>
  </si>
  <si>
    <t>specialists</t>
  </si>
  <si>
    <t>workers</t>
  </si>
  <si>
    <r>
      <t>2001(</t>
    </r>
    <r>
      <rPr>
        <sz val="9"/>
        <rFont val="돋움"/>
        <family val="3"/>
      </rPr>
      <t>제주시</t>
    </r>
    <r>
      <rPr>
        <sz val="9"/>
        <rFont val="Arial"/>
        <family val="2"/>
      </rPr>
      <t>)</t>
    </r>
  </si>
  <si>
    <r>
      <t>2001(</t>
    </r>
    <r>
      <rPr>
        <sz val="9"/>
        <rFont val="돋움"/>
        <family val="3"/>
      </rPr>
      <t>북제주군</t>
    </r>
    <r>
      <rPr>
        <sz val="9"/>
        <rFont val="Arial"/>
        <family val="2"/>
      </rPr>
      <t>)</t>
    </r>
  </si>
  <si>
    <r>
      <t>2002(</t>
    </r>
    <r>
      <rPr>
        <sz val="9"/>
        <rFont val="돋움"/>
        <family val="3"/>
      </rPr>
      <t>제주시</t>
    </r>
    <r>
      <rPr>
        <sz val="9"/>
        <rFont val="Arial"/>
        <family val="2"/>
      </rPr>
      <t>)</t>
    </r>
  </si>
  <si>
    <r>
      <t>2002(</t>
    </r>
    <r>
      <rPr>
        <sz val="9"/>
        <rFont val="돋움"/>
        <family val="3"/>
      </rPr>
      <t>북제주군</t>
    </r>
    <r>
      <rPr>
        <sz val="9"/>
        <rFont val="Arial"/>
        <family val="2"/>
      </rPr>
      <t>)</t>
    </r>
  </si>
  <si>
    <r>
      <t>2003(</t>
    </r>
    <r>
      <rPr>
        <sz val="9"/>
        <rFont val="돋움"/>
        <family val="3"/>
      </rPr>
      <t>제주시</t>
    </r>
    <r>
      <rPr>
        <sz val="9"/>
        <rFont val="Arial"/>
        <family val="2"/>
      </rPr>
      <t>)</t>
    </r>
  </si>
  <si>
    <r>
      <t>2003(</t>
    </r>
    <r>
      <rPr>
        <sz val="9"/>
        <rFont val="돋움"/>
        <family val="3"/>
      </rPr>
      <t>북제주군</t>
    </r>
    <r>
      <rPr>
        <sz val="9"/>
        <rFont val="Arial"/>
        <family val="2"/>
      </rPr>
      <t>)</t>
    </r>
  </si>
  <si>
    <r>
      <t>2004(</t>
    </r>
    <r>
      <rPr>
        <sz val="9"/>
        <color indexed="8"/>
        <rFont val="돋움"/>
        <family val="3"/>
      </rPr>
      <t>제주시</t>
    </r>
    <r>
      <rPr>
        <sz val="9"/>
        <color indexed="8"/>
        <rFont val="Arial"/>
        <family val="2"/>
      </rPr>
      <t>)</t>
    </r>
  </si>
  <si>
    <r>
      <t>2004(</t>
    </r>
    <r>
      <rPr>
        <sz val="9"/>
        <color indexed="8"/>
        <rFont val="돋움"/>
        <family val="3"/>
      </rPr>
      <t>북제주군</t>
    </r>
    <r>
      <rPr>
        <sz val="9"/>
        <color indexed="8"/>
        <rFont val="Arial"/>
        <family val="2"/>
      </rPr>
      <t>)</t>
    </r>
  </si>
  <si>
    <r>
      <t>자료</t>
    </r>
    <r>
      <rPr>
        <sz val="10"/>
        <rFont val="Arial"/>
        <family val="2"/>
      </rPr>
      <t xml:space="preserve"> : 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보건위생과</t>
    </r>
  </si>
  <si>
    <t xml:space="preserve"> Source : Jeju Special Self-Governing Province Health &amp; Hygiene Div.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</si>
  <si>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정원기준</t>
    </r>
  </si>
  <si>
    <r>
      <t xml:space="preserve">  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DT</t>
    </r>
    <r>
      <rPr>
        <sz val="10"/>
        <rFont val="돋움"/>
        <family val="3"/>
      </rPr>
      <t>는</t>
    </r>
    <r>
      <rPr>
        <sz val="10"/>
        <rFont val="Arial"/>
        <family val="2"/>
      </rPr>
      <t xml:space="preserve"> 2005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신규사업임</t>
    </r>
  </si>
  <si>
    <r>
      <t xml:space="preserve">  </t>
    </r>
    <r>
      <rPr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   2) B.C.G.</t>
    </r>
    <r>
      <rPr>
        <sz val="10"/>
        <rFont val="돋움"/>
        <family val="3"/>
      </rPr>
      <t>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보건소에서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실시되는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것에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한정됨</t>
    </r>
  </si>
  <si>
    <r>
      <t xml:space="preserve">    </t>
    </r>
    <r>
      <rPr>
        <sz val="10"/>
        <rFont val="Arial"/>
        <family val="2"/>
      </rPr>
      <t>Source : Jeju Special Self-Governing Province Health &amp; Hygiene Div.</t>
    </r>
  </si>
  <si>
    <r>
      <t>2001(</t>
    </r>
    <r>
      <rPr>
        <sz val="9"/>
        <color indexed="8"/>
        <rFont val="돋움"/>
        <family val="3"/>
      </rPr>
      <t>제주시</t>
    </r>
    <r>
      <rPr>
        <sz val="9"/>
        <color indexed="8"/>
        <rFont val="Arial"/>
        <family val="2"/>
      </rPr>
      <t>)</t>
    </r>
  </si>
  <si>
    <r>
      <t>2001(</t>
    </r>
    <r>
      <rPr>
        <sz val="9"/>
        <color indexed="8"/>
        <rFont val="돋움"/>
        <family val="3"/>
      </rPr>
      <t>북제주군</t>
    </r>
    <r>
      <rPr>
        <sz val="9"/>
        <color indexed="8"/>
        <rFont val="Arial"/>
        <family val="2"/>
      </rPr>
      <t>)</t>
    </r>
  </si>
  <si>
    <r>
      <t>2002(</t>
    </r>
    <r>
      <rPr>
        <sz val="9"/>
        <color indexed="8"/>
        <rFont val="돋움"/>
        <family val="3"/>
      </rPr>
      <t>제주시</t>
    </r>
    <r>
      <rPr>
        <sz val="9"/>
        <color indexed="8"/>
        <rFont val="Arial"/>
        <family val="2"/>
      </rPr>
      <t>)</t>
    </r>
  </si>
  <si>
    <r>
      <t>2002(</t>
    </r>
    <r>
      <rPr>
        <sz val="9"/>
        <color indexed="8"/>
        <rFont val="돋움"/>
        <family val="3"/>
      </rPr>
      <t>북제주군</t>
    </r>
    <r>
      <rPr>
        <sz val="9"/>
        <color indexed="8"/>
        <rFont val="Arial"/>
        <family val="2"/>
      </rPr>
      <t>)</t>
    </r>
  </si>
  <si>
    <r>
      <t>2003(</t>
    </r>
    <r>
      <rPr>
        <sz val="9"/>
        <color indexed="8"/>
        <rFont val="돋움"/>
        <family val="3"/>
      </rPr>
      <t>제주시</t>
    </r>
    <r>
      <rPr>
        <sz val="9"/>
        <color indexed="8"/>
        <rFont val="Arial"/>
        <family val="2"/>
      </rPr>
      <t>)</t>
    </r>
  </si>
  <si>
    <r>
      <t>2003(</t>
    </r>
    <r>
      <rPr>
        <sz val="9"/>
        <color indexed="8"/>
        <rFont val="돋움"/>
        <family val="3"/>
      </rPr>
      <t>북제주군</t>
    </r>
    <r>
      <rPr>
        <sz val="9"/>
        <color indexed="8"/>
        <rFont val="Arial"/>
        <family val="2"/>
      </rPr>
      <t>)</t>
    </r>
  </si>
  <si>
    <r>
      <t>2004(</t>
    </r>
    <r>
      <rPr>
        <sz val="9"/>
        <color indexed="8"/>
        <rFont val="돋움"/>
        <family val="3"/>
      </rPr>
      <t>제주시</t>
    </r>
    <r>
      <rPr>
        <sz val="9"/>
        <color indexed="8"/>
        <rFont val="Arial"/>
        <family val="2"/>
      </rPr>
      <t>)</t>
    </r>
  </si>
  <si>
    <r>
      <t>2004(</t>
    </r>
    <r>
      <rPr>
        <sz val="9"/>
        <color indexed="8"/>
        <rFont val="돋움"/>
        <family val="3"/>
      </rPr>
      <t>북제주군</t>
    </r>
    <r>
      <rPr>
        <sz val="9"/>
        <color indexed="8"/>
        <rFont val="Arial"/>
        <family val="2"/>
      </rPr>
      <t>)</t>
    </r>
  </si>
  <si>
    <t>2 0 0 6</t>
  </si>
  <si>
    <t>합계</t>
  </si>
  <si>
    <t>콜레라</t>
  </si>
  <si>
    <t>페스트</t>
  </si>
  <si>
    <t>장티푸스</t>
  </si>
  <si>
    <t>파라티푸스</t>
  </si>
  <si>
    <t>세균성이질</t>
  </si>
  <si>
    <t>Cholera</t>
  </si>
  <si>
    <t>Plague</t>
  </si>
  <si>
    <t>Thphoid fever</t>
  </si>
  <si>
    <t>Paratyphoid fever</t>
  </si>
  <si>
    <t>Shigellosis</t>
  </si>
  <si>
    <t>Enterohemorrhagic E. coli</t>
  </si>
  <si>
    <t>발생</t>
  </si>
  <si>
    <t>사망</t>
  </si>
  <si>
    <t>Incident</t>
  </si>
  <si>
    <r>
      <t>제</t>
    </r>
    <r>
      <rPr>
        <sz val="9"/>
        <rFont val="Arial"/>
        <family val="2"/>
      </rPr>
      <t>1</t>
    </r>
    <r>
      <rPr>
        <sz val="9"/>
        <rFont val="돋움"/>
        <family val="3"/>
      </rPr>
      <t>군전염병</t>
    </r>
    <r>
      <rPr>
        <sz val="9"/>
        <rFont val="Arial"/>
        <family val="2"/>
      </rPr>
      <t xml:space="preserve">                Communicable diseases, Class</t>
    </r>
    <r>
      <rPr>
        <sz val="9"/>
        <rFont val="돋움"/>
        <family val="3"/>
      </rPr>
      <t>Ⅰ</t>
    </r>
  </si>
  <si>
    <r>
      <t>장출혈성대장균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감염증</t>
    </r>
  </si>
  <si>
    <r>
      <t>연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>별</t>
    </r>
  </si>
  <si>
    <r>
      <t>제</t>
    </r>
    <r>
      <rPr>
        <sz val="9"/>
        <rFont val="Arial"/>
        <family val="2"/>
      </rPr>
      <t>2</t>
    </r>
    <r>
      <rPr>
        <sz val="9"/>
        <rFont val="돋움"/>
        <family val="3"/>
      </rPr>
      <t>군전염병</t>
    </r>
    <r>
      <rPr>
        <sz val="9"/>
        <rFont val="Arial"/>
        <family val="2"/>
      </rPr>
      <t xml:space="preserve">                Communicable diseases, Class </t>
    </r>
    <r>
      <rPr>
        <sz val="9"/>
        <rFont val="돋움"/>
        <family val="3"/>
      </rPr>
      <t>Ⅱ</t>
    </r>
  </si>
  <si>
    <t>디프테리아</t>
  </si>
  <si>
    <t>백일해</t>
  </si>
  <si>
    <t>홍역</t>
  </si>
  <si>
    <t>풍진</t>
  </si>
  <si>
    <t>폴리오</t>
  </si>
  <si>
    <r>
      <t>B</t>
    </r>
    <r>
      <rPr>
        <sz val="9"/>
        <rFont val="굴림"/>
        <family val="3"/>
      </rPr>
      <t>형간염</t>
    </r>
  </si>
  <si>
    <t>일본뇌염</t>
  </si>
  <si>
    <t>수두</t>
  </si>
  <si>
    <t>Diphtheria</t>
  </si>
  <si>
    <t>Pertussis</t>
  </si>
  <si>
    <t>Tetanus</t>
  </si>
  <si>
    <t>Measles</t>
  </si>
  <si>
    <t>Mumps</t>
  </si>
  <si>
    <t>Rubella</t>
  </si>
  <si>
    <t>Poliomyelitis</t>
  </si>
  <si>
    <t>Japanese encephalitis</t>
  </si>
  <si>
    <t>Varicella</t>
  </si>
  <si>
    <r>
      <t xml:space="preserve"> Source :</t>
    </r>
    <r>
      <rPr>
        <sz val="10"/>
        <rFont val="Arial"/>
        <family val="2"/>
      </rPr>
      <t>Jeju Special Self-Governing Province</t>
    </r>
    <r>
      <rPr>
        <sz val="10"/>
        <rFont val="Arial"/>
        <family val="2"/>
      </rPr>
      <t xml:space="preserve"> Health &amp; Hygiene Div.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</si>
  <si>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보건위생과</t>
    </r>
  </si>
  <si>
    <t>2 0 0 2</t>
  </si>
  <si>
    <r>
      <t>연</t>
    </r>
    <r>
      <rPr>
        <sz val="10"/>
        <rFont val="Arial"/>
        <family val="2"/>
      </rPr>
      <t xml:space="preserve">  별</t>
    </r>
  </si>
  <si>
    <t>총가입자수</t>
  </si>
  <si>
    <r>
      <t>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입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자</t>
    </r>
  </si>
  <si>
    <r>
      <t>지역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가입자</t>
    </r>
  </si>
  <si>
    <r>
      <t>임의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가입자</t>
    </r>
  </si>
  <si>
    <r>
      <t>임의계속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가입자</t>
    </r>
  </si>
  <si>
    <r>
      <t>Y</t>
    </r>
    <r>
      <rPr>
        <sz val="10"/>
        <rFont val="Arial"/>
        <family val="2"/>
      </rPr>
      <t>ear</t>
    </r>
  </si>
  <si>
    <t>Insurants in workplaces</t>
  </si>
  <si>
    <t>Insured</t>
  </si>
  <si>
    <t>Voluntarily</t>
  </si>
  <si>
    <t>Voluntarily &amp;</t>
  </si>
  <si>
    <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장</t>
    </r>
  </si>
  <si>
    <r>
      <t>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</si>
  <si>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t>persons in the</t>
  </si>
  <si>
    <t>insured</t>
  </si>
  <si>
    <t>continuously</t>
  </si>
  <si>
    <t>insurants</t>
  </si>
  <si>
    <t>Workplaces</t>
  </si>
  <si>
    <t>Insurants</t>
  </si>
  <si>
    <t>local area</t>
  </si>
  <si>
    <t>persons</t>
  </si>
  <si>
    <t>insured persons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</si>
  <si>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보훈청</t>
    </r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</si>
  <si>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Office of Patriots/Veterans Affairs</t>
    </r>
  </si>
  <si>
    <r>
      <t xml:space="preserve">Source : </t>
    </r>
    <r>
      <rPr>
        <sz val="10"/>
        <rFont val="Arial"/>
        <family val="2"/>
      </rPr>
      <t xml:space="preserve"> Jeju Special Self-Governing Province </t>
    </r>
    <r>
      <rPr>
        <sz val="10"/>
        <rFont val="Arial"/>
        <family val="2"/>
      </rPr>
      <t>Office of Patriots/Veterans Affairs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</si>
  <si>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노인장애인복지과</t>
    </r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</si>
  <si>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Senior Citizens and Physically Challenged Welfare Div.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</si>
  <si>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노인장애인복지과</t>
    </r>
  </si>
  <si>
    <r>
      <t xml:space="preserve">  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Senior Citizens and Physically Challenged Welfare Div.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</si>
  <si>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노인장애인복지과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</si>
  <si>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복지청소년과</t>
    </r>
  </si>
  <si>
    <r>
      <t xml:space="preserve">XII.  </t>
    </r>
    <r>
      <rPr>
        <b/>
        <sz val="22"/>
        <rFont val="굴림"/>
        <family val="3"/>
      </rPr>
      <t>보건</t>
    </r>
    <r>
      <rPr>
        <b/>
        <sz val="22"/>
        <rFont val="Arial"/>
        <family val="2"/>
      </rPr>
      <t xml:space="preserve"> </t>
    </r>
    <r>
      <rPr>
        <b/>
        <sz val="22"/>
        <rFont val="굴림"/>
        <family val="3"/>
      </rPr>
      <t>및</t>
    </r>
    <r>
      <rPr>
        <b/>
        <sz val="22"/>
        <rFont val="Arial"/>
        <family val="2"/>
      </rPr>
      <t xml:space="preserve"> </t>
    </r>
    <r>
      <rPr>
        <b/>
        <sz val="22"/>
        <rFont val="굴림"/>
        <family val="3"/>
      </rPr>
      <t>사회보장</t>
    </r>
    <r>
      <rPr>
        <b/>
        <sz val="22"/>
        <rFont val="Arial"/>
        <family val="2"/>
      </rPr>
      <t xml:space="preserve">                      HEALTH AND SOCIAL SECURITY</t>
    </r>
  </si>
  <si>
    <r>
      <t>연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돋움"/>
        <family val="3"/>
      </rPr>
      <t>별</t>
    </r>
  </si>
  <si>
    <r>
      <t>모</t>
    </r>
    <r>
      <rPr>
        <sz val="10"/>
        <color indexed="8"/>
        <rFont val="Arial"/>
        <family val="2"/>
      </rPr>
      <t>·</t>
    </r>
    <r>
      <rPr>
        <sz val="10"/>
        <color indexed="8"/>
        <rFont val="한양신명조,한컴돋움"/>
        <family val="3"/>
      </rPr>
      <t>부자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복지법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수급자</t>
    </r>
  </si>
  <si>
    <t>국가보훈법 수급자</t>
  </si>
  <si>
    <r>
      <t>모</t>
    </r>
    <r>
      <rPr>
        <sz val="10"/>
        <color indexed="8"/>
        <rFont val="Arial"/>
        <family val="2"/>
      </rPr>
      <t>·</t>
    </r>
    <r>
      <rPr>
        <sz val="10"/>
        <color indexed="8"/>
        <rFont val="한양신명조,한컴돋움"/>
        <family val="3"/>
      </rPr>
      <t xml:space="preserve">부자
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가구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비율</t>
    </r>
  </si>
  <si>
    <t>Year</t>
  </si>
  <si>
    <t>Mother child Welfare
 Act Recipients</t>
  </si>
  <si>
    <t>Basic Livelihood Security
 law Recipients</t>
  </si>
  <si>
    <t>…</t>
  </si>
  <si>
    <r>
      <t xml:space="preserve">Source : </t>
    </r>
    <r>
      <rPr>
        <sz val="10"/>
        <rFont val="Arial"/>
        <family val="2"/>
      </rPr>
      <t>Jeju Special Self-Governing Province Women Div.</t>
    </r>
  </si>
  <si>
    <t xml:space="preserve">  Source : Jeju Special Self-Governing Province Senior Citizens and Physically Challenged Welfare Div.</t>
  </si>
  <si>
    <r>
      <t xml:space="preserve">Source : </t>
    </r>
    <r>
      <rPr>
        <sz val="10"/>
        <rFont val="Arial"/>
        <family val="2"/>
      </rPr>
      <t xml:space="preserve"> Jeju Special Self-Governing Province </t>
    </r>
    <r>
      <rPr>
        <sz val="10"/>
        <rFont val="Arial"/>
        <family val="2"/>
      </rPr>
      <t>Welfare &amp; Youth Div.</t>
    </r>
  </si>
  <si>
    <t xml:space="preserve">Year </t>
  </si>
  <si>
    <r>
      <t>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</si>
  <si>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여성정책과</t>
    </r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</si>
  <si>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Women Div.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</si>
  <si>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보건위생과</t>
    </r>
  </si>
  <si>
    <t xml:space="preserve"> Source : Jeju Special Self-Governing Province Health &amp; Hygiene Div.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</si>
  <si>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정원기준</t>
    </r>
  </si>
  <si>
    <r>
      <t>화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장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장</t>
    </r>
  </si>
  <si>
    <t>Crematorium</t>
  </si>
  <si>
    <r>
      <t>납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골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당</t>
    </r>
    <r>
      <rPr>
        <sz val="10"/>
        <rFont val="Arial"/>
        <family val="2"/>
      </rPr>
      <t xml:space="preserve">                                Charnel house</t>
    </r>
  </si>
  <si>
    <r>
      <t>계</t>
    </r>
    <r>
      <rPr>
        <sz val="10"/>
        <rFont val="Arial"/>
        <family val="2"/>
      </rPr>
      <t xml:space="preserve">    Total</t>
    </r>
  </si>
  <si>
    <r>
      <t>공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    Public</t>
    </r>
  </si>
  <si>
    <r>
      <t xml:space="preserve">  </t>
    </r>
    <r>
      <rPr>
        <sz val="10"/>
        <rFont val="돋움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   Private</t>
    </r>
  </si>
  <si>
    <r>
      <t>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Sites</t>
    </r>
  </si>
  <si>
    <r>
      <t>총봉안능력</t>
    </r>
    <r>
      <rPr>
        <sz val="10"/>
        <rFont val="Arial"/>
        <family val="2"/>
      </rPr>
      <t>(</t>
    </r>
    <r>
      <rPr>
        <sz val="10"/>
        <rFont val="돋움"/>
        <family val="3"/>
      </rPr>
      <t>기</t>
    </r>
    <r>
      <rPr>
        <sz val="10"/>
        <rFont val="Arial"/>
        <family val="2"/>
      </rPr>
      <t>)    Total capacity</t>
    </r>
  </si>
  <si>
    <r>
      <t>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Deposited</t>
    </r>
  </si>
  <si>
    <r>
      <t>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</si>
  <si>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</si>
  <si>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소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계</t>
    </r>
  </si>
  <si>
    <r>
      <t>공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설</t>
    </r>
  </si>
  <si>
    <r>
      <t>사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설</t>
    </r>
  </si>
  <si>
    <t>Sites</t>
  </si>
  <si>
    <t>Brazier</t>
  </si>
  <si>
    <t>Private</t>
  </si>
  <si>
    <t>-</t>
  </si>
  <si>
    <r>
      <t>자료</t>
    </r>
    <r>
      <rPr>
        <sz val="10"/>
        <rFont val="Arial"/>
        <family val="2"/>
      </rPr>
      <t xml:space="preserve"> :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보건위생과</t>
    </r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</si>
  <si>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Health &amp; Hygiene Div.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</si>
  <si>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국민연금관리공단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제주지사</t>
    </r>
  </si>
  <si>
    <t>Source : National Pension Service</t>
  </si>
  <si>
    <r>
      <t xml:space="preserve">19. </t>
    </r>
    <r>
      <rPr>
        <b/>
        <sz val="18"/>
        <rFont val="굴림"/>
        <family val="3"/>
      </rPr>
      <t>국민연금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급여지급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현황</t>
    </r>
    <r>
      <rPr>
        <b/>
        <sz val="18"/>
        <rFont val="Arial"/>
        <family val="2"/>
      </rPr>
      <t xml:space="preserve">          Paying National Pension Insurant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</si>
  <si>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</si>
  <si>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person, thousand won)</t>
  </si>
  <si>
    <r>
      <t>연</t>
    </r>
    <r>
      <rPr>
        <sz val="10"/>
        <rFont val="Arial"/>
        <family val="2"/>
      </rPr>
      <t xml:space="preserve">                    </t>
    </r>
    <r>
      <rPr>
        <sz val="10"/>
        <rFont val="굴림"/>
        <family val="3"/>
      </rPr>
      <t>금</t>
    </r>
    <r>
      <rPr>
        <sz val="10"/>
        <rFont val="Arial"/>
        <family val="2"/>
      </rPr>
      <t xml:space="preserve">                Pension</t>
    </r>
  </si>
  <si>
    <r>
      <t>노령연금</t>
    </r>
    <r>
      <rPr>
        <sz val="10"/>
        <rFont val="Arial"/>
        <family val="2"/>
      </rPr>
      <t xml:space="preserve">   Old-age Pension</t>
    </r>
  </si>
  <si>
    <r>
      <t xml:space="preserve">장애연금
</t>
    </r>
    <r>
      <rPr>
        <sz val="10"/>
        <rFont val="Arial"/>
        <family val="2"/>
      </rPr>
      <t>Disability Pension</t>
    </r>
  </si>
  <si>
    <r>
      <t>특례</t>
    </r>
    <r>
      <rPr>
        <sz val="10"/>
        <rFont val="Arial"/>
        <family val="2"/>
      </rPr>
      <t xml:space="preserve"> 
Special</t>
    </r>
  </si>
  <si>
    <r>
      <t xml:space="preserve">조기
</t>
    </r>
    <r>
      <rPr>
        <sz val="10"/>
        <rFont val="Arial"/>
        <family val="2"/>
      </rPr>
      <t>Early</t>
    </r>
  </si>
  <si>
    <r>
      <t xml:space="preserve">감액
</t>
    </r>
    <r>
      <rPr>
        <sz val="10"/>
        <rFont val="Arial"/>
        <family val="2"/>
      </rPr>
      <t>reduction</t>
    </r>
  </si>
  <si>
    <r>
      <t>Y</t>
    </r>
    <r>
      <rPr>
        <sz val="10"/>
        <rFont val="Arial"/>
        <family val="2"/>
      </rPr>
      <t>ear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</si>
  <si>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</si>
  <si>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한양신명조,한컴돋움"/>
        <family val="3"/>
      </rPr>
      <t>건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한양신명조,한컴돋움"/>
        <family val="3"/>
      </rPr>
      <t>천원</t>
    </r>
    <r>
      <rPr>
        <sz val="10"/>
        <color indexed="8"/>
        <rFont val="Arial"/>
        <family val="2"/>
      </rPr>
      <t>)</t>
    </r>
  </si>
  <si>
    <r>
      <t>반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 xml:space="preserve">환
</t>
    </r>
    <r>
      <rPr>
        <sz val="10"/>
        <rFont val="Arial"/>
        <family val="2"/>
      </rPr>
      <t>restoration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</si>
  <si>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</si>
  <si>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Y</t>
    </r>
    <r>
      <rPr>
        <sz val="10"/>
        <rFont val="Arial"/>
        <family val="2"/>
      </rPr>
      <t>ear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</si>
  <si>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</si>
  <si>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Minor 
Children</t>
  </si>
  <si>
    <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</t>
    </r>
  </si>
  <si>
    <r>
      <t xml:space="preserve">                       </t>
    </r>
    <r>
      <rPr>
        <sz val="10"/>
        <rFont val="Arial"/>
        <family val="2"/>
      </rPr>
      <t xml:space="preserve">Source : </t>
    </r>
    <r>
      <rPr>
        <sz val="10"/>
        <rFont val="Arial"/>
        <family val="2"/>
      </rPr>
      <t xml:space="preserve"> Jeju Special Self-Governing Province </t>
    </r>
    <r>
      <rPr>
        <sz val="10"/>
        <rFont val="Arial"/>
        <family val="2"/>
      </rPr>
      <t>Office of Patriots/Veterans Affairs</t>
    </r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</si>
  <si>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</si>
  <si>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2003(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</si>
  <si>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2002(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</si>
  <si>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2001(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</si>
  <si>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>합계
Total</t>
  </si>
  <si>
    <r>
      <t>F</t>
    </r>
    <r>
      <rPr>
        <sz val="10"/>
        <rFont val="Arial"/>
        <family val="2"/>
      </rPr>
      <t>acilities</t>
    </r>
  </si>
  <si>
    <t>노인복지회관
Senior service center</t>
  </si>
  <si>
    <t>노인교실
Senior school</t>
  </si>
  <si>
    <r>
      <t>P</t>
    </r>
    <r>
      <rPr>
        <sz val="10"/>
        <rFont val="Arial"/>
        <family val="2"/>
      </rPr>
      <t>ersons</t>
    </r>
  </si>
  <si>
    <t xml:space="preserve">
노인휴양소
Senior recreation facilities</t>
  </si>
  <si>
    <t>연  별</t>
  </si>
  <si>
    <r>
      <t>2002</t>
    </r>
    <r>
      <rPr>
        <sz val="10"/>
        <rFont val="Arial"/>
        <family val="2"/>
      </rPr>
      <t>(Jejusi)</t>
    </r>
  </si>
  <si>
    <t>Present </t>
  </si>
  <si>
    <t xml:space="preserve"> 연  별</t>
  </si>
  <si>
    <r>
      <t xml:space="preserve"> </t>
    </r>
    <r>
      <rPr>
        <sz val="10"/>
        <rFont val="Arial"/>
        <family val="2"/>
      </rPr>
      <t xml:space="preserve">                                 </t>
    </r>
    <r>
      <rPr>
        <sz val="10"/>
        <rFont val="Arial"/>
        <family val="2"/>
      </rPr>
      <t>Source : Senior Citizens and Physically Challenged Welfare Div.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</si>
  <si>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</si>
  <si>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Y</t>
    </r>
    <r>
      <rPr>
        <sz val="10"/>
        <rFont val="Arial"/>
        <family val="2"/>
      </rPr>
      <t>ear</t>
    </r>
  </si>
  <si>
    <t>2004(Jejusi)</t>
  </si>
  <si>
    <t>2004(Bukjeju)</t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</si>
  <si>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</si>
  <si>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</si>
  <si>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 xml:space="preserve">수급자수
</t>
    </r>
    <r>
      <rPr>
        <sz val="8"/>
        <rFont val="Arial"/>
        <family val="2"/>
      </rPr>
      <t>No. of Recipients</t>
    </r>
  </si>
  <si>
    <r>
      <t xml:space="preserve">금액
</t>
    </r>
    <r>
      <rPr>
        <sz val="10"/>
        <rFont val="Arial"/>
        <family val="2"/>
      </rPr>
      <t>Amount</t>
    </r>
  </si>
  <si>
    <r>
      <t>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금</t>
    </r>
    <r>
      <rPr>
        <sz val="10"/>
        <rFont val="Arial"/>
        <family val="2"/>
      </rPr>
      <t xml:space="preserve">     A lump sum allowance</t>
    </r>
  </si>
  <si>
    <r>
      <t xml:space="preserve">유족연금
</t>
    </r>
    <r>
      <rPr>
        <sz val="10"/>
        <rFont val="Arial"/>
        <family val="2"/>
      </rPr>
      <t>Survivor Pension</t>
    </r>
  </si>
  <si>
    <r>
      <t>장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 xml:space="preserve">애
</t>
    </r>
    <r>
      <rPr>
        <sz val="10"/>
        <rFont val="Arial"/>
        <family val="2"/>
      </rPr>
      <t>Disability</t>
    </r>
  </si>
  <si>
    <r>
      <t>사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 xml:space="preserve">망
</t>
    </r>
    <r>
      <rPr>
        <sz val="10"/>
        <rFont val="Arial"/>
        <family val="2"/>
      </rPr>
      <t>death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</si>
  <si>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국민연금공단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제주지사</t>
    </r>
  </si>
  <si>
    <t>Source : National Pension Service</t>
  </si>
  <si>
    <t xml:space="preserve"> 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</si>
  <si>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</si>
  <si>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</si>
  <si>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-</t>
  </si>
  <si>
    <r>
      <t xml:space="preserve">20. </t>
    </r>
    <r>
      <rPr>
        <b/>
        <sz val="18"/>
        <rFont val="굴림"/>
        <family val="3"/>
      </rPr>
      <t>국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상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자</t>
    </r>
    <r>
      <rPr>
        <b/>
        <sz val="18"/>
        <rFont val="Arial"/>
        <family val="2"/>
      </rPr>
      <t xml:space="preserve">          Number of Patriots and Veterans</t>
    </r>
  </si>
  <si>
    <r>
      <t>국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Patriots and veterans</t>
    </r>
  </si>
  <si>
    <r>
      <t>유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족</t>
    </r>
    <r>
      <rPr>
        <sz val="10"/>
        <rFont val="Arial"/>
        <family val="2"/>
      </rPr>
      <t xml:space="preserve">     Bereaved families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</si>
  <si>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 Others</t>
    </r>
  </si>
  <si>
    <t>애국</t>
  </si>
  <si>
    <t>전상</t>
  </si>
  <si>
    <t>무공</t>
  </si>
  <si>
    <t>재일</t>
  </si>
  <si>
    <t>공상</t>
  </si>
  <si>
    <t>특별</t>
  </si>
  <si>
    <t>순국</t>
  </si>
  <si>
    <t>전몰, 전상,순직,공상</t>
  </si>
  <si>
    <t>4·19</t>
  </si>
  <si>
    <t>순직</t>
  </si>
  <si>
    <t>지원</t>
  </si>
  <si>
    <t>광주</t>
  </si>
  <si>
    <t>지사</t>
  </si>
  <si>
    <t>보국</t>
  </si>
  <si>
    <t>학도</t>
  </si>
  <si>
    <t>부상자</t>
  </si>
  <si>
    <t>공무원</t>
  </si>
  <si>
    <t>공로자</t>
  </si>
  <si>
    <t>군경</t>
  </si>
  <si>
    <t>공로</t>
  </si>
  <si>
    <t>자유</t>
  </si>
  <si>
    <t>대상자</t>
  </si>
  <si>
    <t>민주</t>
  </si>
  <si>
    <t>수훈자</t>
  </si>
  <si>
    <t>의용</t>
  </si>
  <si>
    <t>및</t>
  </si>
  <si>
    <t>순직자</t>
  </si>
  <si>
    <t>상이자</t>
  </si>
  <si>
    <t>유공자</t>
  </si>
  <si>
    <t>Grand</t>
  </si>
  <si>
    <t>군인</t>
  </si>
  <si>
    <t>특별공</t>
  </si>
  <si>
    <r>
      <t>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</si>
  <si>
    <r>
      <t>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녀</t>
    </r>
  </si>
  <si>
    <r>
      <t>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모</t>
    </r>
  </si>
  <si>
    <t>Patriots</t>
  </si>
  <si>
    <t>로상이자</t>
  </si>
  <si>
    <t>Widows</t>
  </si>
  <si>
    <t>Parents</t>
  </si>
  <si>
    <t xml:space="preserve"> </t>
  </si>
  <si>
    <t>-</t>
  </si>
  <si>
    <t>-</t>
  </si>
  <si>
    <r>
      <t xml:space="preserve">21. </t>
    </r>
    <r>
      <rPr>
        <b/>
        <sz val="18"/>
        <rFont val="돋움"/>
        <family val="3"/>
      </rPr>
      <t>국가보훈대상자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취업</t>
    </r>
    <r>
      <rPr>
        <b/>
        <sz val="18"/>
        <rFont val="Arial"/>
        <family val="2"/>
      </rPr>
      <t xml:space="preserve">  Employment of Patriots &amp; Veterans, and Bereaved Families</t>
    </r>
  </si>
  <si>
    <r>
      <t>합</t>
    </r>
    <r>
      <rPr>
        <sz val="10"/>
        <rFont val="Arial"/>
        <family val="2"/>
      </rPr>
      <t xml:space="preserve">             </t>
    </r>
    <r>
      <rPr>
        <sz val="10"/>
        <rFont val="돋움"/>
        <family val="3"/>
      </rPr>
      <t>계</t>
    </r>
  </si>
  <si>
    <r>
      <t>국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유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공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자</t>
    </r>
  </si>
  <si>
    <r>
      <t>유</t>
    </r>
    <r>
      <rPr>
        <sz val="10"/>
        <rFont val="Arial"/>
        <family val="2"/>
      </rPr>
      <t xml:space="preserve">              </t>
    </r>
    <r>
      <rPr>
        <sz val="10"/>
        <rFont val="돋움"/>
        <family val="3"/>
      </rPr>
      <t>족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</si>
  <si>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상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자</t>
    </r>
  </si>
  <si>
    <t>Grand Total</t>
  </si>
  <si>
    <t>Patriots and Veterans</t>
  </si>
  <si>
    <t>Bereaved families</t>
  </si>
  <si>
    <t>Others</t>
  </si>
  <si>
    <t>계</t>
  </si>
  <si>
    <t>남</t>
  </si>
  <si>
    <t>여</t>
  </si>
  <si>
    <t>Male</t>
  </si>
  <si>
    <t>Female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</si>
  <si>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보훈청</t>
    </r>
  </si>
  <si>
    <r>
      <t xml:space="preserve">22. </t>
    </r>
    <r>
      <rPr>
        <b/>
        <sz val="18"/>
        <rFont val="돋움"/>
        <family val="3"/>
      </rPr>
      <t>국가보훈대상자</t>
    </r>
    <r>
      <rPr>
        <b/>
        <sz val="18"/>
        <rFont val="Arial"/>
        <family val="2"/>
      </rPr>
      <t xml:space="preserve"> · </t>
    </r>
    <r>
      <rPr>
        <b/>
        <sz val="18"/>
        <rFont val="돋움"/>
        <family val="3"/>
      </rPr>
      <t>자녀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취학</t>
    </r>
    <r>
      <rPr>
        <b/>
        <sz val="18"/>
        <rFont val="Arial"/>
        <family val="2"/>
      </rPr>
      <t xml:space="preserve">       Educational Benefits for Patriots &amp; Veterans, and Their Families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</si>
  <si>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</si>
  <si>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t>합</t>
    </r>
    <r>
      <rPr>
        <sz val="10"/>
        <rFont val="Arial"/>
        <family val="2"/>
      </rPr>
      <t xml:space="preserve">                    </t>
    </r>
    <r>
      <rPr>
        <sz val="10"/>
        <rFont val="돋움"/>
        <family val="3"/>
      </rPr>
      <t>계</t>
    </r>
  </si>
  <si>
    <r>
      <t>국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공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자</t>
    </r>
  </si>
  <si>
    <r>
      <t>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자</t>
    </r>
  </si>
  <si>
    <r>
      <t>자</t>
    </r>
    <r>
      <rPr>
        <sz val="10"/>
        <rFont val="Arial"/>
        <family val="2"/>
      </rPr>
      <t xml:space="preserve">                </t>
    </r>
    <r>
      <rPr>
        <sz val="10"/>
        <rFont val="돋움"/>
        <family val="3"/>
      </rPr>
      <t>녀</t>
    </r>
  </si>
  <si>
    <t>Grand total</t>
  </si>
  <si>
    <t>Patriots and Veterans</t>
  </si>
  <si>
    <t>Spouse</t>
  </si>
  <si>
    <t>Children</t>
  </si>
  <si>
    <t>계</t>
  </si>
  <si>
    <r>
      <t>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</si>
  <si>
    <r>
      <t>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교</t>
    </r>
  </si>
  <si>
    <t>Middle</t>
  </si>
  <si>
    <t>High</t>
  </si>
  <si>
    <t>College</t>
  </si>
  <si>
    <t>school</t>
  </si>
  <si>
    <t>and Uni.</t>
  </si>
  <si>
    <r>
      <t>2001(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</si>
  <si>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2002(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</si>
  <si>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2003(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</si>
  <si>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>-</t>
  </si>
  <si>
    <r>
      <t>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학</t>
    </r>
    <r>
      <rPr>
        <sz val="10"/>
        <rFont val="Arial"/>
        <family val="2"/>
      </rPr>
      <t>(</t>
    </r>
    <r>
      <rPr>
        <sz val="10"/>
        <rFont val="돋움"/>
        <family val="3"/>
      </rPr>
      <t>교</t>
    </r>
    <r>
      <rPr>
        <sz val="10"/>
        <rFont val="Arial"/>
        <family val="2"/>
      </rPr>
      <t>)</t>
    </r>
  </si>
  <si>
    <r>
      <t xml:space="preserve">23. </t>
    </r>
    <r>
      <rPr>
        <b/>
        <sz val="18"/>
        <rFont val="돋움"/>
        <family val="3"/>
      </rPr>
      <t>사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회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복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지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시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설</t>
    </r>
    <r>
      <rPr>
        <b/>
        <sz val="18"/>
        <rFont val="Arial"/>
        <family val="2"/>
      </rPr>
      <t xml:space="preserve">                Social Welfare Institutions and Inmates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</si>
  <si>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</si>
  <si>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 xml:space="preserve">  (Unit : number, person)</t>
  </si>
  <si>
    <r>
      <t>합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계</t>
    </r>
  </si>
  <si>
    <r>
      <t>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</si>
  <si>
    <r>
      <t>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</si>
  <si>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r>
      <t>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</si>
  <si>
    <r>
      <t>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</si>
  <si>
    <t>정신질환자요양시설</t>
  </si>
  <si>
    <r>
      <t>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</si>
  <si>
    <r>
      <t>기</t>
    </r>
    <r>
      <rPr>
        <sz val="10"/>
        <rFont val="Arial"/>
        <family val="2"/>
      </rPr>
      <t xml:space="preserve">           </t>
    </r>
    <r>
      <rPr>
        <sz val="10"/>
        <rFont val="굴림"/>
        <family val="3"/>
      </rPr>
      <t>타</t>
    </r>
    <r>
      <rPr>
        <vertAlign val="superscript"/>
        <sz val="10"/>
        <rFont val="Arial"/>
        <family val="2"/>
      </rPr>
      <t>2)</t>
    </r>
  </si>
  <si>
    <t xml:space="preserve"> Total</t>
  </si>
  <si>
    <t>Children</t>
  </si>
  <si>
    <t>Aged</t>
  </si>
  <si>
    <t>Disabled</t>
  </si>
  <si>
    <t>Woman</t>
  </si>
  <si>
    <t>Psychiatric patients</t>
  </si>
  <si>
    <t>Homeless</t>
  </si>
  <si>
    <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</si>
  <si>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t>생활인원</t>
  </si>
  <si>
    <t>수용인원</t>
  </si>
  <si>
    <t>Facilities</t>
  </si>
  <si>
    <t>Inmates</t>
  </si>
  <si>
    <t xml:space="preserve"> -</t>
  </si>
  <si>
    <t xml:space="preserve"> 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</si>
  <si>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</si>
  <si>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number, person)</t>
  </si>
  <si>
    <t>시설수</t>
  </si>
  <si>
    <t>이용이원</t>
  </si>
  <si>
    <t>신고</t>
  </si>
  <si>
    <t>미신고</t>
  </si>
  <si>
    <t>Number</t>
  </si>
  <si>
    <t>2 0 0 6</t>
  </si>
  <si>
    <r>
      <t xml:space="preserve">25. </t>
    </r>
    <r>
      <rPr>
        <b/>
        <sz val="18"/>
        <rFont val="굴림"/>
        <family val="3"/>
      </rPr>
      <t>노인주거·의료복지시설</t>
    </r>
    <r>
      <rPr>
        <b/>
        <sz val="18"/>
        <rFont val="Arial"/>
        <family val="2"/>
      </rPr>
      <t xml:space="preserve">              Senior Home &amp; Medical Service Facilities   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</si>
  <si>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</si>
  <si>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 xml:space="preserve">           (Unit : number, person)</t>
  </si>
  <si>
    <t>무  료  시  설 Free Custodial Institution</t>
  </si>
  <si>
    <t>소 계</t>
  </si>
  <si>
    <t>양 로</t>
  </si>
  <si>
    <t>요 양</t>
  </si>
  <si>
    <t>Sub-Total</t>
  </si>
  <si>
    <t>Provision for old age</t>
  </si>
  <si>
    <t>Nursing</t>
  </si>
  <si>
    <t>시설수</t>
  </si>
  <si>
    <t>입소인원</t>
  </si>
  <si>
    <t>종사자수</t>
  </si>
  <si>
    <t>No. of Institution</t>
  </si>
  <si>
    <t>Admitted Person</t>
  </si>
  <si>
    <t>Workers</t>
  </si>
  <si>
    <t>정원</t>
  </si>
  <si>
    <t>현원</t>
  </si>
  <si>
    <t>Regular</t>
  </si>
  <si>
    <t>Present </t>
  </si>
  <si>
    <t>2 0 0 6</t>
  </si>
  <si>
    <t>실  비  시  설</t>
  </si>
  <si>
    <t>Cheap sanatorium Institution</t>
  </si>
  <si>
    <t>전문요양</t>
  </si>
  <si>
    <t>Professional Nursing</t>
  </si>
  <si>
    <t>2 0 0 6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</si>
  <si>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</si>
  <si>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 xml:space="preserve">           (Unit : number, person)</t>
  </si>
  <si>
    <r>
      <t xml:space="preserve">7. </t>
    </r>
    <r>
      <rPr>
        <b/>
        <sz val="18"/>
        <rFont val="돋움"/>
        <family val="3"/>
      </rPr>
      <t>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품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업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소</t>
    </r>
    <r>
      <rPr>
        <b/>
        <sz val="18"/>
        <rFont val="Arial"/>
        <family val="2"/>
      </rPr>
      <t xml:space="preserve">        Number of Licensed Food Premises, by Business Type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</si>
  <si>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>)</t>
    </r>
  </si>
  <si>
    <r>
      <t>합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계</t>
    </r>
  </si>
  <si>
    <r>
      <t xml:space="preserve"> </t>
    </r>
    <r>
      <rPr>
        <sz val="10"/>
        <rFont val="돋움"/>
        <family val="3"/>
      </rPr>
      <t>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품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접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         Food  premises</t>
    </r>
  </si>
  <si>
    <r>
      <t>휴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게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음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식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점</t>
    </r>
  </si>
  <si>
    <t>일반음식점</t>
  </si>
  <si>
    <r>
      <t xml:space="preserve"> 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기타는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발진열</t>
    </r>
  </si>
  <si>
    <r>
      <t>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점</t>
    </r>
  </si>
  <si>
    <t>단란주점</t>
  </si>
  <si>
    <t>유흥주점</t>
  </si>
  <si>
    <t>위탁급식</t>
  </si>
  <si>
    <t>Restaurants</t>
  </si>
  <si>
    <t>영업</t>
  </si>
  <si>
    <r>
      <t>다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방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</si>
  <si>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타</t>
    </r>
  </si>
  <si>
    <t>General</t>
  </si>
  <si>
    <t>Public bar</t>
  </si>
  <si>
    <t>Amusement</t>
  </si>
  <si>
    <t>Contracted</t>
  </si>
  <si>
    <t>total</t>
  </si>
  <si>
    <t>Subtotal</t>
  </si>
  <si>
    <t>Cafes</t>
  </si>
  <si>
    <t>restaurants</t>
  </si>
  <si>
    <t>Bakeries</t>
  </si>
  <si>
    <t>karaokes</t>
  </si>
  <si>
    <t>catering service</t>
  </si>
  <si>
    <t>…</t>
  </si>
  <si>
    <r>
      <t xml:space="preserve"> </t>
    </r>
    <r>
      <rPr>
        <sz val="10"/>
        <rFont val="돋움"/>
        <family val="3"/>
      </rPr>
      <t>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품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공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업</t>
    </r>
  </si>
  <si>
    <r>
      <t>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매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</t>
    </r>
  </si>
  <si>
    <t xml:space="preserve"> Food manufacturing and processing businesses</t>
  </si>
  <si>
    <t>Food sales, transportation, others</t>
  </si>
  <si>
    <t>집단급식소</t>
  </si>
  <si>
    <t>식품제조가공업</t>
  </si>
  <si>
    <t>식품첨가물</t>
  </si>
  <si>
    <t>식품소분업</t>
  </si>
  <si>
    <t>즉석판매가공업</t>
  </si>
  <si>
    <r>
      <t>식품판매업</t>
    </r>
    <r>
      <rPr>
        <vertAlign val="superscript"/>
        <sz val="10"/>
        <rFont val="Arial"/>
        <family val="2"/>
      </rPr>
      <t>1)</t>
    </r>
  </si>
  <si>
    <t>식품운반업</t>
  </si>
  <si>
    <r>
      <t>용기</t>
    </r>
    <r>
      <rPr>
        <sz val="10"/>
        <rFont val="Arial"/>
        <family val="2"/>
      </rPr>
      <t>.</t>
    </r>
    <r>
      <rPr>
        <sz val="10"/>
        <rFont val="돋움"/>
        <family val="3"/>
      </rPr>
      <t>포장류</t>
    </r>
  </si>
  <si>
    <t>Food</t>
  </si>
  <si>
    <t>제조업</t>
  </si>
  <si>
    <t>Food suppliers</t>
  </si>
  <si>
    <t>manufacturing</t>
  </si>
  <si>
    <t>Improvised</t>
  </si>
  <si>
    <t>for group</t>
  </si>
  <si>
    <t>and processing</t>
  </si>
  <si>
    <t>additives</t>
  </si>
  <si>
    <t>subdivisions</t>
  </si>
  <si>
    <t>foods</t>
  </si>
  <si>
    <t>Food sales</t>
  </si>
  <si>
    <t>transportation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</si>
  <si>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</si>
  <si>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 xml:space="preserve">                                                </t>
  </si>
  <si>
    <r>
      <t xml:space="preserve">8.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중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업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소</t>
    </r>
    <r>
      <rPr>
        <b/>
        <sz val="18"/>
        <rFont val="Arial"/>
        <family val="2"/>
      </rPr>
      <t xml:space="preserve">        Number of Licensed Sanitary, by Business Type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</si>
  <si>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</si>
  <si>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숙박업</t>
    </r>
    <r>
      <rPr>
        <sz val="10"/>
        <rFont val="Arial"/>
        <family val="2"/>
      </rPr>
      <t xml:space="preserve"> 1)</t>
    </r>
  </si>
  <si>
    <t>목욕장업</t>
  </si>
  <si>
    <t>위생처리업</t>
  </si>
  <si>
    <t>기타위생용품</t>
  </si>
  <si>
    <t>공중이용시설</t>
  </si>
  <si>
    <t xml:space="preserve">Hotel </t>
  </si>
  <si>
    <t>Barber</t>
  </si>
  <si>
    <t>Beauty</t>
  </si>
  <si>
    <t>제조업</t>
  </si>
  <si>
    <t>Total</t>
  </si>
  <si>
    <t>businesses</t>
  </si>
  <si>
    <t>Bath houses</t>
  </si>
  <si>
    <t>shop</t>
  </si>
  <si>
    <t>Laundry</t>
  </si>
  <si>
    <t>Others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</si>
  <si>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관광호텔을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</si>
  <si>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</si>
  <si>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</si>
  <si>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r>
      <t>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</si>
  <si>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</si>
  <si>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r>
      <t>위생관리
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</si>
  <si>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
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</si>
  <si>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t xml:space="preserve">Sanitary 
service </t>
  </si>
  <si>
    <t>Sanitary</t>
  </si>
  <si>
    <t>Soap,</t>
  </si>
  <si>
    <t>business</t>
  </si>
  <si>
    <t>cleaning</t>
  </si>
  <si>
    <t>detergents, etc.</t>
  </si>
  <si>
    <t>Public facilities</t>
  </si>
  <si>
    <r>
      <t xml:space="preserve">9. </t>
    </r>
    <r>
      <rPr>
        <b/>
        <sz val="18"/>
        <rFont val="돋움"/>
        <family val="3"/>
      </rPr>
      <t>예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방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접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종</t>
    </r>
    <r>
      <rPr>
        <b/>
        <sz val="18"/>
        <rFont val="Arial"/>
        <family val="2"/>
      </rPr>
      <t xml:space="preserve">          Vaccinations against Major Communicable Diseases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</si>
  <si>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</si>
  <si>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t>백일해</t>
    </r>
    <r>
      <rPr>
        <sz val="10"/>
        <rFont val="Arial"/>
        <family val="2"/>
      </rPr>
      <t xml:space="preserve">, 
</t>
    </r>
    <r>
      <rPr>
        <sz val="10"/>
        <rFont val="돋움"/>
        <family val="3"/>
      </rPr>
      <t>디프테리아</t>
    </r>
  </si>
  <si>
    <r>
      <t>디프테리아</t>
    </r>
    <r>
      <rPr>
        <sz val="10"/>
        <rFont val="Arial"/>
        <family val="2"/>
      </rPr>
      <t>,</t>
    </r>
  </si>
  <si>
    <t>폴리오</t>
  </si>
  <si>
    <r>
      <t>홍역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유행성</t>
    </r>
  </si>
  <si>
    <t>일본뇌염</t>
  </si>
  <si>
    <t>장티푸스</t>
  </si>
  <si>
    <r>
      <t>B</t>
    </r>
    <r>
      <rPr>
        <sz val="10"/>
        <rFont val="돋움"/>
        <family val="3"/>
      </rPr>
      <t>형간염</t>
    </r>
  </si>
  <si>
    <r>
      <t>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핵</t>
    </r>
    <r>
      <rPr>
        <sz val="10"/>
        <rFont val="Arial"/>
        <family val="2"/>
      </rPr>
      <t>2)</t>
    </r>
  </si>
  <si>
    <t>인플루엔자</t>
  </si>
  <si>
    <t>유행성</t>
  </si>
  <si>
    <t>파상풍</t>
  </si>
  <si>
    <r>
      <t>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풍</t>
    </r>
    <r>
      <rPr>
        <sz val="10"/>
        <rFont val="Arial"/>
        <family val="2"/>
      </rPr>
      <t>1)</t>
    </r>
  </si>
  <si>
    <r>
      <t>이하선염</t>
    </r>
    <r>
      <rPr>
        <sz val="10"/>
        <rFont val="Arial"/>
        <family val="2"/>
      </rPr>
      <t xml:space="preserve">, </t>
    </r>
  </si>
  <si>
    <t>Japanese</t>
  </si>
  <si>
    <t>Typhoid</t>
  </si>
  <si>
    <t>출혈열</t>
  </si>
  <si>
    <t>(PDT)</t>
  </si>
  <si>
    <t>(DT)</t>
  </si>
  <si>
    <r>
      <t>풍진</t>
    </r>
    <r>
      <rPr>
        <sz val="10"/>
        <rFont val="Arial"/>
        <family val="2"/>
      </rPr>
      <t xml:space="preserve"> (MMR)</t>
    </r>
  </si>
  <si>
    <t>encephalitis</t>
  </si>
  <si>
    <t>fever</t>
  </si>
  <si>
    <t>Hepatitis B</t>
  </si>
  <si>
    <t>(B.C.G)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</si>
  <si>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보건위생과</t>
    </r>
  </si>
  <si>
    <t>2 0 0 6</t>
  </si>
  <si>
    <t>유행성이하선염</t>
  </si>
  <si>
    <r>
      <t xml:space="preserve">10. </t>
    </r>
    <r>
      <rPr>
        <b/>
        <sz val="18"/>
        <rFont val="돋움"/>
        <family val="3"/>
      </rPr>
      <t>법정전염병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발생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사망</t>
    </r>
    <r>
      <rPr>
        <b/>
        <sz val="18"/>
        <rFont val="Arial"/>
        <family val="2"/>
      </rPr>
      <t xml:space="preserve">       Incidents of Communicable Diseases and Deaths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</si>
  <si>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</si>
  <si>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case, person)</t>
  </si>
  <si>
    <t>Year</t>
  </si>
  <si>
    <t>Total</t>
  </si>
  <si>
    <t>hospitals</t>
  </si>
  <si>
    <t>clinics</t>
  </si>
  <si>
    <t>-</t>
  </si>
  <si>
    <t>-</t>
  </si>
  <si>
    <t>-</t>
  </si>
  <si>
    <t>-</t>
  </si>
  <si>
    <t>2 0 0 5</t>
  </si>
  <si>
    <r>
      <t xml:space="preserve">1. </t>
    </r>
    <r>
      <rPr>
        <b/>
        <sz val="18"/>
        <rFont val="굴림"/>
        <family val="3"/>
      </rPr>
      <t>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료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관</t>
    </r>
    <r>
      <rPr>
        <b/>
        <sz val="18"/>
        <rFont val="Arial"/>
        <family val="2"/>
      </rPr>
      <t xml:space="preserve">                           Number of Medical Institutions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</si>
  <si>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>)</t>
    </r>
  </si>
  <si>
    <t>(Unit : number)</t>
  </si>
  <si>
    <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</si>
  <si>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r>
      <t>합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계</t>
    </r>
    <r>
      <rPr>
        <vertAlign val="superscript"/>
        <sz val="10"/>
        <rFont val="Arial"/>
        <family val="2"/>
      </rPr>
      <t>1)</t>
    </r>
  </si>
  <si>
    <r>
      <t>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</si>
  <si>
    <r>
      <t>병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원</t>
    </r>
    <r>
      <rPr>
        <vertAlign val="superscript"/>
        <sz val="10"/>
        <rFont val="Arial"/>
        <family val="2"/>
      </rPr>
      <t>2)</t>
    </r>
  </si>
  <si>
    <r>
      <t>의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원</t>
    </r>
  </si>
  <si>
    <r>
      <t>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vertAlign val="superscript"/>
        <sz val="10"/>
        <rFont val="Arial"/>
        <family val="2"/>
      </rPr>
      <t>3)</t>
    </r>
  </si>
  <si>
    <r>
      <t>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</si>
  <si>
    <t>치과의원</t>
  </si>
  <si>
    <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소</t>
    </r>
  </si>
  <si>
    <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</si>
  <si>
    <r>
      <t>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건</t>
    </r>
  </si>
  <si>
    <t>Year</t>
  </si>
  <si>
    <t>Special</t>
  </si>
  <si>
    <t>Long term</t>
  </si>
  <si>
    <t xml:space="preserve">Dental </t>
  </si>
  <si>
    <t>Midwife</t>
  </si>
  <si>
    <t>Attached</t>
  </si>
  <si>
    <t>의료원</t>
  </si>
  <si>
    <t xml:space="preserve"> </t>
  </si>
  <si>
    <t>Total</t>
  </si>
  <si>
    <t>General hospitals</t>
  </si>
  <si>
    <t>Hospitals</t>
  </si>
  <si>
    <t>Clinics</t>
  </si>
  <si>
    <t>hospitals</t>
  </si>
  <si>
    <t>care hospitals</t>
  </si>
  <si>
    <t>clinics</t>
  </si>
  <si>
    <t>병원수</t>
  </si>
  <si>
    <t>병상수</t>
  </si>
  <si>
    <t>Health</t>
  </si>
  <si>
    <t>Number</t>
  </si>
  <si>
    <t>Beds</t>
  </si>
  <si>
    <t>-</t>
  </si>
  <si>
    <t>-</t>
  </si>
  <si>
    <t>-</t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</si>
  <si>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: </t>
    </r>
    <r>
      <rPr>
        <sz val="10"/>
        <color indexed="8"/>
        <rFont val="한양신명조,한컴돋움"/>
        <family val="3"/>
      </rPr>
      <t>개소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한양신명조,한컴돋움"/>
        <family val="3"/>
      </rPr>
      <t>건</t>
    </r>
    <r>
      <rPr>
        <sz val="10"/>
        <color indexed="8"/>
        <rFont val="Arial"/>
        <family val="2"/>
      </rPr>
      <t>)</t>
    </r>
  </si>
  <si>
    <r>
      <t>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별</t>
    </r>
  </si>
  <si>
    <r>
      <t>여성폭력상담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계</t>
    </r>
  </si>
  <si>
    <r>
      <t>피해자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 xml:space="preserve">지원내역
</t>
    </r>
    <r>
      <rPr>
        <sz val="10"/>
        <color indexed="8"/>
        <rFont val="Arial"/>
        <family val="2"/>
      </rPr>
      <t>Counselling Follow-ups</t>
    </r>
  </si>
  <si>
    <t xml:space="preserve"> </t>
  </si>
  <si>
    <t>상담소개소</t>
  </si>
  <si>
    <t>상담건수</t>
  </si>
  <si>
    <r>
      <t>심리</t>
    </r>
    <r>
      <rPr>
        <sz val="10"/>
        <color indexed="8"/>
        <rFont val="Arial"/>
        <family val="2"/>
      </rPr>
      <t xml:space="preserve">·
</t>
    </r>
    <r>
      <rPr>
        <sz val="10"/>
        <color indexed="8"/>
        <rFont val="한양신명조,한컴돋움"/>
        <family val="3"/>
      </rPr>
      <t>정서적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한양신명조,한컴돋움"/>
        <family val="3"/>
      </rPr>
      <t>지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한양신명조,한컴돋움"/>
        <family val="3"/>
      </rPr>
      <t>원</t>
    </r>
  </si>
  <si>
    <r>
      <t>수사</t>
    </r>
    <r>
      <rPr>
        <sz val="10"/>
        <color indexed="8"/>
        <rFont val="Arial"/>
        <family val="2"/>
      </rPr>
      <t xml:space="preserve">·
</t>
    </r>
    <r>
      <rPr>
        <sz val="10"/>
        <color indexed="8"/>
        <rFont val="한양신명조,한컴돋움"/>
        <family val="3"/>
      </rPr>
      <t>법적지원</t>
    </r>
  </si>
  <si>
    <t>시설입소
연계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</si>
  <si>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여성정책과</t>
    </r>
  </si>
  <si>
    <t>Source : Jeju Special Self-Governing Province Women Div.</t>
  </si>
  <si>
    <r>
      <t>장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        By type of the disabled</t>
    </r>
  </si>
  <si>
    <r>
      <t>장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급</t>
    </r>
    <r>
      <rPr>
        <sz val="10"/>
        <rFont val="Arial"/>
        <family val="2"/>
      </rPr>
      <t xml:space="preserve">     By grade of the disabled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</si>
  <si>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Total</t>
    </r>
  </si>
  <si>
    <r>
      <t xml:space="preserve">남
</t>
    </r>
    <r>
      <rPr>
        <sz val="10"/>
        <rFont val="Arial"/>
        <family val="2"/>
      </rPr>
      <t>Male</t>
    </r>
  </si>
  <si>
    <r>
      <t xml:space="preserve">녀
</t>
    </r>
    <r>
      <rPr>
        <sz val="10"/>
        <rFont val="Arial"/>
        <family val="2"/>
      </rPr>
      <t>Female</t>
    </r>
  </si>
  <si>
    <r>
      <t>지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 xml:space="preserve">체
</t>
    </r>
    <r>
      <rPr>
        <sz val="10"/>
        <rFont val="Arial"/>
        <family val="2"/>
      </rPr>
      <t>Crippling
condition</t>
    </r>
  </si>
  <si>
    <r>
      <t xml:space="preserve">뇌병변
</t>
    </r>
    <r>
      <rPr>
        <sz val="10"/>
        <rFont val="Arial"/>
        <family val="2"/>
      </rPr>
      <t>Brain
disorder</t>
    </r>
  </si>
  <si>
    <r>
      <t>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 xml:space="preserve">각
</t>
    </r>
    <r>
      <rPr>
        <sz val="10"/>
        <rFont val="Arial"/>
        <family val="2"/>
      </rPr>
      <t>Visually
disabled</t>
    </r>
  </si>
  <si>
    <r>
      <t>청각</t>
    </r>
    <r>
      <rPr>
        <sz val="10"/>
        <rFont val="Arial"/>
        <family val="2"/>
      </rPr>
      <t>·</t>
    </r>
    <r>
      <rPr>
        <sz val="10"/>
        <rFont val="굴림"/>
        <family val="3"/>
      </rPr>
      <t xml:space="preserve">언어
</t>
    </r>
    <r>
      <rPr>
        <sz val="10"/>
        <rFont val="Arial"/>
        <family val="2"/>
      </rPr>
      <t>Auditorily and
Lingually disabled</t>
    </r>
  </si>
  <si>
    <r>
      <t xml:space="preserve">정신지체
</t>
    </r>
    <r>
      <rPr>
        <sz val="10"/>
        <rFont val="Arial"/>
        <family val="2"/>
      </rPr>
      <t>Mental
ritardation</t>
    </r>
  </si>
  <si>
    <r>
      <t>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달
</t>
    </r>
    <r>
      <rPr>
        <sz val="10"/>
        <rFont val="Arial"/>
        <family val="2"/>
      </rPr>
      <t>(</t>
    </r>
    <r>
      <rPr>
        <sz val="10"/>
        <rFont val="굴림"/>
        <family val="3"/>
      </rPr>
      <t>자폐증</t>
    </r>
    <r>
      <rPr>
        <sz val="10"/>
        <rFont val="Arial"/>
        <family val="2"/>
      </rPr>
      <t>)
Autism</t>
    </r>
  </si>
  <si>
    <r>
      <t>정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신
</t>
    </r>
    <r>
      <rPr>
        <sz val="10"/>
        <rFont val="Arial"/>
        <family val="2"/>
      </rPr>
      <t>Mental
illness</t>
    </r>
  </si>
  <si>
    <r>
      <t>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장
</t>
    </r>
    <r>
      <rPr>
        <sz val="10"/>
        <rFont val="Arial"/>
        <family val="2"/>
      </rPr>
      <t>Kidney
failure</t>
    </r>
  </si>
  <si>
    <r>
      <t>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장
</t>
    </r>
    <r>
      <rPr>
        <sz val="10"/>
        <rFont val="Arial"/>
        <family val="2"/>
      </rPr>
      <t>Heart
failure</t>
    </r>
  </si>
  <si>
    <r>
      <t xml:space="preserve">호흡기
</t>
    </r>
    <r>
      <rPr>
        <sz val="10"/>
        <rFont val="Arial"/>
        <family val="2"/>
      </rPr>
      <t>Respiratory
organ</t>
    </r>
  </si>
  <si>
    <r>
      <t xml:space="preserve">간
</t>
    </r>
    <r>
      <rPr>
        <sz val="10"/>
        <rFont val="Arial"/>
        <family val="2"/>
      </rPr>
      <t>Liver</t>
    </r>
  </si>
  <si>
    <r>
      <t xml:space="preserve">안면
</t>
    </r>
    <r>
      <rPr>
        <sz val="10"/>
        <rFont val="Arial"/>
        <family val="2"/>
      </rPr>
      <t>Face</t>
    </r>
  </si>
  <si>
    <r>
      <t xml:space="preserve">장루
요루
</t>
    </r>
    <r>
      <rPr>
        <sz val="10"/>
        <rFont val="Arial"/>
        <family val="2"/>
      </rPr>
      <t>Ostomy</t>
    </r>
  </si>
  <si>
    <r>
      <t xml:space="preserve">간질
</t>
    </r>
    <r>
      <rPr>
        <sz val="10"/>
        <rFont val="Arial"/>
        <family val="2"/>
      </rPr>
      <t>Epilepsy</t>
    </r>
  </si>
  <si>
    <r>
      <t>1</t>
    </r>
    <r>
      <rPr>
        <sz val="10"/>
        <rFont val="굴림"/>
        <family val="3"/>
      </rPr>
      <t xml:space="preserve">급
</t>
    </r>
    <r>
      <rPr>
        <sz val="10"/>
        <rFont val="Arial"/>
        <family val="2"/>
      </rPr>
      <t>1st
Grade</t>
    </r>
  </si>
  <si>
    <r>
      <t>2</t>
    </r>
    <r>
      <rPr>
        <sz val="10"/>
        <rFont val="굴림"/>
        <family val="3"/>
      </rPr>
      <t xml:space="preserve">급
</t>
    </r>
    <r>
      <rPr>
        <sz val="10"/>
        <rFont val="Arial"/>
        <family val="2"/>
      </rPr>
      <t>2nd
Grade</t>
    </r>
  </si>
  <si>
    <r>
      <t>3</t>
    </r>
    <r>
      <rPr>
        <sz val="10"/>
        <rFont val="굴림"/>
        <family val="3"/>
      </rPr>
      <t xml:space="preserve">급
</t>
    </r>
    <r>
      <rPr>
        <sz val="10"/>
        <rFont val="Arial"/>
        <family val="2"/>
      </rPr>
      <t>3rd
Grade</t>
    </r>
  </si>
  <si>
    <r>
      <t>4</t>
    </r>
    <r>
      <rPr>
        <sz val="10"/>
        <rFont val="굴림"/>
        <family val="3"/>
      </rPr>
      <t xml:space="preserve">급
</t>
    </r>
    <r>
      <rPr>
        <sz val="10"/>
        <rFont val="Arial"/>
        <family val="2"/>
      </rPr>
      <t>4th
Grade</t>
    </r>
  </si>
  <si>
    <r>
      <t>5</t>
    </r>
    <r>
      <rPr>
        <sz val="10"/>
        <rFont val="굴림"/>
        <family val="3"/>
      </rPr>
      <t xml:space="preserve">급
</t>
    </r>
    <r>
      <rPr>
        <sz val="10"/>
        <rFont val="Arial"/>
        <family val="2"/>
      </rPr>
      <t>5th
Grade</t>
    </r>
  </si>
  <si>
    <r>
      <t>6</t>
    </r>
    <r>
      <rPr>
        <sz val="10"/>
        <rFont val="굴림"/>
        <family val="3"/>
      </rPr>
      <t xml:space="preserve">급
</t>
    </r>
    <r>
      <rPr>
        <sz val="10"/>
        <rFont val="Arial"/>
        <family val="2"/>
      </rPr>
      <t>6th
Grade</t>
    </r>
  </si>
  <si>
    <r>
      <t>2001(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</si>
  <si>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>…</t>
  </si>
  <si>
    <r>
      <t>2001(</t>
    </r>
    <r>
      <rPr>
        <sz val="10"/>
        <rFont val="Arial"/>
        <family val="2"/>
      </rPr>
      <t>Jejusi)</t>
    </r>
  </si>
  <si>
    <r>
      <t>2001(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</si>
  <si>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2001(</t>
    </r>
    <r>
      <rPr>
        <sz val="10"/>
        <rFont val="Arial"/>
        <family val="2"/>
      </rPr>
      <t>Bukjeju)</t>
    </r>
  </si>
  <si>
    <r>
      <t>2002(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</si>
  <si>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2002</t>
    </r>
    <r>
      <rPr>
        <sz val="10"/>
        <rFont val="Arial"/>
        <family val="2"/>
      </rPr>
      <t>(Jejusi)</t>
    </r>
  </si>
  <si>
    <r>
      <t>2002(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</si>
  <si>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2002</t>
    </r>
    <r>
      <rPr>
        <sz val="10"/>
        <rFont val="Arial"/>
        <family val="2"/>
      </rPr>
      <t>(Bukjeju)</t>
    </r>
  </si>
  <si>
    <r>
      <t>2003(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</si>
  <si>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2003</t>
    </r>
    <r>
      <rPr>
        <sz val="10"/>
        <rFont val="Arial"/>
        <family val="2"/>
      </rPr>
      <t>(Jejusi)</t>
    </r>
  </si>
  <si>
    <r>
      <t>2003(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</si>
  <si>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2003</t>
    </r>
    <r>
      <rPr>
        <sz val="10"/>
        <rFont val="Arial"/>
        <family val="2"/>
      </rPr>
      <t>(Bukjeju)</t>
    </r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</si>
  <si>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</si>
  <si>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2004</t>
    </r>
    <r>
      <rPr>
        <sz val="10"/>
        <rFont val="Arial"/>
        <family val="2"/>
      </rPr>
      <t>(Jejusi)</t>
    </r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</si>
  <si>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</si>
  <si>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2004</t>
    </r>
    <r>
      <rPr>
        <sz val="10"/>
        <rFont val="Arial"/>
        <family val="2"/>
      </rPr>
      <t>(Bukjeju)</t>
    </r>
  </si>
  <si>
    <t>2 0 0 6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</si>
  <si>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노인장애인복지과</t>
    </r>
  </si>
  <si>
    <r>
      <t xml:space="preserve">  Source : </t>
    </r>
    <r>
      <rPr>
        <sz val="10"/>
        <rFont val="Arial"/>
        <family val="2"/>
      </rPr>
      <t>Jeju Special Self-Governing Province Senior Citizens and Physically Challenged Welfare Div.</t>
    </r>
  </si>
  <si>
    <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성인</t>
    </r>
    <r>
      <rPr>
        <sz val="10"/>
        <rFont val="Arial"/>
        <family val="2"/>
      </rPr>
      <t>)</t>
    </r>
  </si>
  <si>
    <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아동</t>
    </r>
    <r>
      <rPr>
        <sz val="10"/>
        <rFont val="Arial"/>
        <family val="2"/>
      </rPr>
      <t>)</t>
    </r>
  </si>
  <si>
    <t>Homeless institutions(adults)</t>
  </si>
  <si>
    <t>Homeless institutions(children)</t>
  </si>
  <si>
    <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</si>
  <si>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</si>
  <si>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t>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</si>
  <si>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t>Inmates as of</t>
  </si>
  <si>
    <t>year-end</t>
  </si>
  <si>
    <t>Facilities</t>
  </si>
  <si>
    <r>
      <t>2001(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</si>
  <si>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2001(</t>
    </r>
    <r>
      <rPr>
        <sz val="10"/>
        <rFont val="Arial"/>
        <family val="2"/>
      </rPr>
      <t>Jejusi)</t>
    </r>
  </si>
  <si>
    <r>
      <t>2001(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</si>
  <si>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2001(</t>
    </r>
    <r>
      <rPr>
        <sz val="10"/>
        <rFont val="Arial"/>
        <family val="2"/>
      </rPr>
      <t>Bukjeju)</t>
    </r>
  </si>
  <si>
    <r>
      <t>2002(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</si>
  <si>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2002</t>
    </r>
    <r>
      <rPr>
        <sz val="10"/>
        <rFont val="Arial"/>
        <family val="2"/>
      </rPr>
      <t>(Jejusi)</t>
    </r>
  </si>
  <si>
    <r>
      <t>2002(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</si>
  <si>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2002</t>
    </r>
    <r>
      <rPr>
        <sz val="10"/>
        <rFont val="Arial"/>
        <family val="2"/>
      </rPr>
      <t>(Bukjeju)</t>
    </r>
  </si>
  <si>
    <r>
      <t>2003(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</si>
  <si>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2003</t>
    </r>
    <r>
      <rPr>
        <sz val="10"/>
        <rFont val="Arial"/>
        <family val="2"/>
      </rPr>
      <t>(Jejusi)</t>
    </r>
  </si>
  <si>
    <r>
      <t>2003(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</si>
  <si>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2003</t>
    </r>
    <r>
      <rPr>
        <sz val="10"/>
        <rFont val="Arial"/>
        <family val="2"/>
      </rPr>
      <t>(Bukjeju)</t>
    </r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</si>
  <si>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</si>
  <si>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2004</t>
    </r>
    <r>
      <rPr>
        <sz val="10"/>
        <rFont val="Arial"/>
        <family val="2"/>
      </rPr>
      <t>(Jejusi)</t>
    </r>
  </si>
  <si>
    <r>
      <t>2004</t>
    </r>
    <r>
      <rPr>
        <sz val="10"/>
        <rFont val="Arial"/>
        <family val="2"/>
      </rPr>
      <t>(Bukjeju)</t>
    </r>
  </si>
  <si>
    <r>
      <t xml:space="preserve">  Source : </t>
    </r>
    <r>
      <rPr>
        <sz val="10"/>
        <rFont val="Arial"/>
        <family val="2"/>
      </rPr>
      <t>Jeju Special Self-Governing Province Senior Citizens and Physically Challenged Welfare Div.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</si>
  <si>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</t>
    </r>
    <r>
      <rPr>
        <sz val="10"/>
        <rFont val="Arial"/>
        <family val="2"/>
      </rPr>
      <t>m²)</t>
    </r>
  </si>
  <si>
    <r>
      <t xml:space="preserve">(Unit : number, thousand 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</si>
  <si>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>매</t>
    </r>
    <r>
      <rPr>
        <sz val="10"/>
        <rFont val="Arial"/>
        <family val="2"/>
      </rPr>
      <t xml:space="preserve">                                                  </t>
    </r>
    <r>
      <rPr>
        <sz val="10"/>
        <rFont val="돋움"/>
        <family val="3"/>
      </rPr>
      <t>장</t>
    </r>
    <r>
      <rPr>
        <sz val="10"/>
        <rFont val="Arial"/>
        <family val="2"/>
      </rPr>
      <t xml:space="preserve">                                                  Cemeteries</t>
    </r>
  </si>
  <si>
    <r>
      <t>계</t>
    </r>
    <r>
      <rPr>
        <sz val="10"/>
        <rFont val="Arial"/>
        <family val="2"/>
      </rPr>
      <t xml:space="preserve">            Total</t>
    </r>
  </si>
  <si>
    <r>
      <t>공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 Public cemeteries</t>
    </r>
  </si>
  <si>
    <r>
      <t>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 Private cemeteries</t>
    </r>
  </si>
  <si>
    <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적</t>
    </r>
    <r>
      <rPr>
        <sz val="10"/>
        <rFont val="Arial"/>
        <family val="2"/>
      </rPr>
      <t xml:space="preserve"> </t>
    </r>
  </si>
  <si>
    <t>분묘설치</t>
  </si>
  <si>
    <t>Area</t>
  </si>
  <si>
    <r>
      <t>가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능</t>
    </r>
  </si>
  <si>
    <r>
      <t>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</t>
    </r>
  </si>
  <si>
    <t>점유면적</t>
  </si>
  <si>
    <t>Grave</t>
  </si>
  <si>
    <t>Gross</t>
  </si>
  <si>
    <t>Occupied</t>
  </si>
  <si>
    <t>placed</t>
  </si>
  <si>
    <r>
      <t xml:space="preserve">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: </t>
    </r>
    <r>
      <rPr>
        <sz val="10"/>
        <rFont val="굴림"/>
        <family val="3"/>
      </rPr>
      <t>개인묘지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미포함</t>
    </r>
  </si>
  <si>
    <t>연별</t>
  </si>
  <si>
    <r>
      <t>장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  By place</t>
    </r>
  </si>
  <si>
    <r>
      <t>직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By Occupation</t>
    </r>
  </si>
  <si>
    <r>
      <t xml:space="preserve">계
</t>
    </r>
    <r>
      <rPr>
        <sz val="10"/>
        <rFont val="Arial"/>
        <family val="2"/>
      </rPr>
      <t>Total</t>
    </r>
  </si>
  <si>
    <r>
      <t xml:space="preserve">혈액원
</t>
    </r>
    <r>
      <rPr>
        <sz val="10"/>
        <rFont val="Arial"/>
        <family val="2"/>
      </rPr>
      <t>Blood
Center</t>
    </r>
  </si>
  <si>
    <r>
      <t xml:space="preserve">헌혈의집
</t>
    </r>
    <r>
      <rPr>
        <sz val="10"/>
        <rFont val="Arial"/>
        <family val="2"/>
      </rPr>
      <t>Donation
Center</t>
    </r>
  </si>
  <si>
    <r>
      <t xml:space="preserve">가두
</t>
    </r>
    <r>
      <rPr>
        <sz val="10"/>
        <rFont val="Arial"/>
        <family val="2"/>
      </rPr>
      <t>Mobile Unit</t>
    </r>
  </si>
  <si>
    <r>
      <t xml:space="preserve">군부대
</t>
    </r>
    <r>
      <rPr>
        <sz val="10"/>
        <rFont val="Arial"/>
        <family val="2"/>
      </rPr>
      <t>Military 
Unit</t>
    </r>
  </si>
  <si>
    <r>
      <t xml:space="preserve">예비군
훈련장
</t>
    </r>
    <r>
      <rPr>
        <sz val="10"/>
        <rFont val="Arial"/>
        <family val="2"/>
      </rPr>
      <t>Reserve forces
training center</t>
    </r>
  </si>
  <si>
    <r>
      <t xml:space="preserve">학교
</t>
    </r>
    <r>
      <rPr>
        <sz val="10"/>
        <rFont val="Arial"/>
        <family val="2"/>
      </rPr>
      <t>School</t>
    </r>
  </si>
  <si>
    <r>
      <t xml:space="preserve">직장
</t>
    </r>
    <r>
      <rPr>
        <sz val="10"/>
        <rFont val="Arial"/>
        <family val="2"/>
      </rPr>
      <t>Company</t>
    </r>
  </si>
  <si>
    <r>
      <t xml:space="preserve">기타
</t>
    </r>
    <r>
      <rPr>
        <sz val="10"/>
        <rFont val="Arial"/>
        <family val="2"/>
      </rPr>
      <t>Others</t>
    </r>
  </si>
  <si>
    <r>
      <t xml:space="preserve">학생
</t>
    </r>
    <r>
      <rPr>
        <sz val="10"/>
        <rFont val="Arial"/>
        <family val="2"/>
      </rPr>
      <t>Student</t>
    </r>
  </si>
  <si>
    <r>
      <t xml:space="preserve">공무원
</t>
    </r>
    <r>
      <rPr>
        <sz val="10"/>
        <rFont val="Arial"/>
        <family val="2"/>
      </rPr>
      <t>Govern
-mentail Official</t>
    </r>
  </si>
  <si>
    <r>
      <t xml:space="preserve">회사원
</t>
    </r>
    <r>
      <rPr>
        <sz val="10"/>
        <rFont val="Arial"/>
        <family val="2"/>
      </rPr>
      <t>Company
Employee</t>
    </r>
  </si>
  <si>
    <r>
      <t xml:space="preserve">군인
</t>
    </r>
    <r>
      <rPr>
        <sz val="10"/>
        <rFont val="Arial"/>
        <family val="2"/>
      </rPr>
      <t>Service
-man</t>
    </r>
  </si>
  <si>
    <t>연별</t>
  </si>
  <si>
    <r>
      <t>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By Age-group</t>
    </r>
  </si>
  <si>
    <r>
      <t>혈액형별</t>
    </r>
    <r>
      <rPr>
        <sz val="10"/>
        <rFont val="Arial"/>
        <family val="2"/>
      </rPr>
      <t xml:space="preserve">    By type of blood</t>
    </r>
  </si>
  <si>
    <t>계</t>
  </si>
  <si>
    <r>
      <t>16 - 19</t>
    </r>
    <r>
      <rPr>
        <sz val="10"/>
        <rFont val="굴림"/>
        <family val="3"/>
      </rPr>
      <t>세</t>
    </r>
  </si>
  <si>
    <r>
      <t>20 - 29</t>
    </r>
    <r>
      <rPr>
        <sz val="10"/>
        <rFont val="굴림"/>
        <family val="3"/>
      </rPr>
      <t>세</t>
    </r>
  </si>
  <si>
    <r>
      <t>30 - 39</t>
    </r>
    <r>
      <rPr>
        <sz val="10"/>
        <rFont val="굴림"/>
        <family val="3"/>
      </rPr>
      <t>세</t>
    </r>
  </si>
  <si>
    <r>
      <t>40 - 49</t>
    </r>
    <r>
      <rPr>
        <sz val="10"/>
        <rFont val="굴림"/>
        <family val="3"/>
      </rPr>
      <t>세</t>
    </r>
  </si>
  <si>
    <r>
      <t>50</t>
    </r>
    <r>
      <rPr>
        <sz val="10"/>
        <rFont val="굴림"/>
        <family val="3"/>
      </rPr>
      <t>세이상</t>
    </r>
  </si>
  <si>
    <t>A</t>
  </si>
  <si>
    <t>B</t>
  </si>
  <si>
    <t>O</t>
  </si>
  <si>
    <t>AB</t>
  </si>
  <si>
    <t>Years old</t>
  </si>
  <si>
    <t>Years old
and over</t>
  </si>
  <si>
    <r>
      <t>주</t>
    </r>
    <r>
      <rPr>
        <sz val="10"/>
        <rFont val="Arial"/>
        <family val="2"/>
      </rPr>
      <t xml:space="preserve"> : 1. ( ) </t>
    </r>
    <r>
      <rPr>
        <sz val="10"/>
        <rFont val="굴림"/>
        <family val="3"/>
      </rPr>
      <t>안은</t>
    </r>
    <r>
      <rPr>
        <sz val="10"/>
        <rFont val="Arial"/>
        <family val="2"/>
      </rPr>
      <t xml:space="preserve"> RH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숫자임
</t>
    </r>
    <r>
      <rPr>
        <sz val="10"/>
        <rFont val="Arial"/>
        <family val="2"/>
      </rPr>
      <t xml:space="preserve">      2. </t>
    </r>
    <r>
      <rPr>
        <sz val="10"/>
        <rFont val="굴림"/>
        <family val="3"/>
      </rPr>
      <t>혈액형별의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숫자는</t>
    </r>
    <r>
      <rPr>
        <sz val="10"/>
        <rFont val="Arial"/>
        <family val="2"/>
      </rPr>
      <t xml:space="preserve"> RH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숫자포함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</si>
  <si>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가구수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건수</t>
    </r>
    <r>
      <rPr>
        <sz val="10"/>
        <rFont val="Arial"/>
        <family val="2"/>
      </rPr>
      <t>)</t>
    </r>
  </si>
  <si>
    <t>(Unit : number, person, case)</t>
  </si>
  <si>
    <r>
      <t>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문</t>
    </r>
    <r>
      <rPr>
        <sz val="10"/>
        <rFont val="Arial"/>
        <family val="2"/>
      </rPr>
      <t xml:space="preserve">         Home visiting</t>
    </r>
  </si>
  <si>
    <t>등록가구</t>
  </si>
  <si>
    <t>방문건수</t>
  </si>
  <si>
    <r>
      <t>질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</si>
  <si>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t>집단교육및</t>
  </si>
  <si>
    <t>Registration</t>
  </si>
  <si>
    <t>No. of</t>
  </si>
  <si>
    <r>
      <t>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</si>
  <si>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t>암</t>
  </si>
  <si>
    <t>당뇨병</t>
  </si>
  <si>
    <t>고혈압</t>
  </si>
  <si>
    <t>관절염</t>
  </si>
  <si>
    <t>뇌졸중</t>
  </si>
  <si>
    <t>치매</t>
  </si>
  <si>
    <t>정신질환</t>
  </si>
  <si>
    <t>기타</t>
  </si>
  <si>
    <t>상담</t>
  </si>
  <si>
    <t>household</t>
  </si>
  <si>
    <t>visitings</t>
  </si>
  <si>
    <t>Cancer</t>
  </si>
  <si>
    <t>Diabetes</t>
  </si>
  <si>
    <t>Hypertension</t>
  </si>
  <si>
    <t>Arthritis</t>
  </si>
  <si>
    <t>Apoplexy</t>
  </si>
  <si>
    <t>Dementia</t>
  </si>
  <si>
    <t>Mental
illness</t>
  </si>
  <si>
    <t>Group 
education</t>
  </si>
  <si>
    <r>
      <t>자료</t>
    </r>
    <r>
      <rPr>
        <sz val="10"/>
        <rFont val="Arial"/>
        <family val="2"/>
      </rPr>
      <t xml:space="preserve"> :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보건위생과</t>
    </r>
  </si>
  <si>
    <r>
      <t xml:space="preserve">Source : </t>
    </r>
    <r>
      <rPr>
        <sz val="10"/>
        <rFont val="Arial"/>
        <family val="2"/>
      </rPr>
      <t>Jeju Special Self-Governing Province Health &amp; Hygiene Div.</t>
    </r>
  </si>
  <si>
    <r>
      <t>2001(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</si>
  <si>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</si>
  <si>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</si>
  <si>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</si>
  <si>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</si>
  <si>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</si>
  <si>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</si>
  <si>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</si>
  <si>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자료</t>
    </r>
    <r>
      <rPr>
        <sz val="10"/>
        <rFont val="Arial"/>
        <family val="2"/>
      </rPr>
      <t xml:space="preserve"> : 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보건위생과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</si>
  <si>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보건의료원이하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</t>
    </r>
  </si>
  <si>
    <r>
      <t xml:space="preserve">         2) </t>
    </r>
    <r>
      <rPr>
        <sz val="10"/>
        <rFont val="돋움"/>
        <family val="3"/>
      </rPr>
      <t>군인병원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</t>
    </r>
  </si>
  <si>
    <r>
      <t xml:space="preserve">         3) </t>
    </r>
    <r>
      <rPr>
        <sz val="10"/>
        <rFont val="돋움"/>
        <family val="3"/>
      </rPr>
      <t>정신병원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결핵병원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나병원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</t>
    </r>
  </si>
  <si>
    <t xml:space="preserve">2 0 0 6 </t>
  </si>
  <si>
    <t>2 0 0 6</t>
  </si>
  <si>
    <r>
      <t>한방병</t>
    </r>
    <r>
      <rPr>
        <sz val="10"/>
        <rFont val="굴림"/>
        <family val="3"/>
      </rPr>
      <t>원</t>
    </r>
  </si>
  <si>
    <t>한  의  원</t>
  </si>
  <si>
    <t>(Unit : person)</t>
  </si>
  <si>
    <t>Oriental</t>
  </si>
  <si>
    <t>Medical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</si>
  <si>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</si>
  <si>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person)</t>
  </si>
  <si>
    <r>
      <t>2001(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</si>
  <si>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</si>
  <si>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</si>
  <si>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</si>
  <si>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</si>
  <si>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계</t>
    </r>
  </si>
  <si>
    <r>
      <t xml:space="preserve"> </t>
    </r>
    <r>
      <rPr>
        <sz val="10"/>
        <rFont val="돋움"/>
        <family val="3"/>
      </rPr>
      <t>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사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</t>
    </r>
  </si>
  <si>
    <t>치과의사</t>
  </si>
  <si>
    <r>
      <t>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</si>
  <si>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</si>
  <si>
    <r>
      <t>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</si>
  <si>
    <r>
      <t>간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호</t>
    </r>
  </si>
  <si>
    <r>
      <t>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</si>
  <si>
    <r>
      <t>의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무</t>
    </r>
  </si>
  <si>
    <r>
      <t>약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사</t>
    </r>
    <r>
      <rPr>
        <vertAlign val="superscript"/>
        <sz val="10"/>
        <rFont val="Arial"/>
        <family val="2"/>
      </rPr>
      <t>2)</t>
    </r>
  </si>
  <si>
    <t>Year</t>
  </si>
  <si>
    <t>Physicians</t>
  </si>
  <si>
    <t>Oriental</t>
  </si>
  <si>
    <r>
      <t>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</si>
  <si>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</si>
  <si>
    <t>상근의사</t>
  </si>
  <si>
    <t>비상근의사</t>
  </si>
  <si>
    <t>medical</t>
  </si>
  <si>
    <t>Medical</t>
  </si>
  <si>
    <t>Medical record</t>
  </si>
  <si>
    <t>Total</t>
  </si>
  <si>
    <t>Full-time</t>
  </si>
  <si>
    <t>Part-time</t>
  </si>
  <si>
    <t>Dentists</t>
  </si>
  <si>
    <t>doctors</t>
  </si>
  <si>
    <t>Midwives</t>
  </si>
  <si>
    <t>Nurses</t>
  </si>
  <si>
    <t>Nurse aids</t>
  </si>
  <si>
    <t>technicians</t>
  </si>
  <si>
    <t>Pharmacists</t>
  </si>
  <si>
    <r>
      <t>2001(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</si>
  <si>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</si>
  <si>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</si>
  <si>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</si>
  <si>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의사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의료종사자만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</si>
  <si>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r>
      <t xml:space="preserve">         2) </t>
    </r>
    <r>
      <rPr>
        <sz val="10"/>
        <rFont val="굴림"/>
        <family val="3"/>
      </rPr>
      <t>약사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개인약국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약사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제외함</t>
    </r>
  </si>
  <si>
    <t>2 0 0 5</t>
  </si>
  <si>
    <t>Others</t>
  </si>
  <si>
    <r>
      <t xml:space="preserve">3. </t>
    </r>
    <r>
      <rPr>
        <b/>
        <sz val="18"/>
        <rFont val="굴림"/>
        <family val="3"/>
      </rPr>
      <t>보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건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소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력</t>
    </r>
    <r>
      <rPr>
        <b/>
        <sz val="18"/>
        <rFont val="Arial"/>
        <family val="2"/>
      </rPr>
      <t xml:space="preserve">                               Number of Staffs in Health Centers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</si>
  <si>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</si>
  <si>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person)</t>
  </si>
  <si>
    <t>Year</t>
  </si>
  <si>
    <t>Total</t>
  </si>
  <si>
    <t>-</t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</si>
  <si>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</si>
  <si>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>-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</si>
  <si>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</si>
  <si>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person)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</si>
  <si>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</si>
  <si>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t xml:space="preserve">         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                  Health Sub-center</t>
    </r>
  </si>
  <si>
    <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</si>
  <si>
    <r>
      <t>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허</t>
    </r>
    <r>
      <rPr>
        <sz val="10"/>
        <rFont val="Arial"/>
        <family val="2"/>
      </rPr>
      <t xml:space="preserve">  ·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       by License · Qualification</t>
    </r>
  </si>
  <si>
    <r>
      <t xml:space="preserve">         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허</t>
    </r>
    <r>
      <rPr>
        <sz val="10"/>
        <rFont val="Arial"/>
        <family val="2"/>
      </rPr>
      <t xml:space="preserve"> · </t>
    </r>
    <r>
      <rPr>
        <sz val="10"/>
        <rFont val="굴림"/>
        <family val="3"/>
      </rPr>
      <t>자격종별외</t>
    </r>
    <r>
      <rPr>
        <sz val="10"/>
        <rFont val="Arial"/>
        <family val="2"/>
      </rPr>
      <t xml:space="preserve">  Others</t>
    </r>
  </si>
  <si>
    <t>Primary health
care centers</t>
  </si>
  <si>
    <r>
      <t>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</si>
  <si>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t>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사</t>
    </r>
  </si>
  <si>
    <r>
      <t>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과</t>
    </r>
  </si>
  <si>
    <r>
      <t>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</si>
  <si>
    <r>
      <t>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호</t>
    </r>
  </si>
  <si>
    <r>
      <t>약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사</t>
    </r>
  </si>
  <si>
    <r>
      <t>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상</t>
    </r>
  </si>
  <si>
    <t>방사선사</t>
  </si>
  <si>
    <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</t>
    </r>
  </si>
  <si>
    <r>
      <t>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</si>
  <si>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</si>
  <si>
    <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</si>
  <si>
    <r>
      <t>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</si>
  <si>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</si>
  <si>
    <r>
      <t>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</si>
  <si>
    <t>Primary health</t>
  </si>
  <si>
    <t>Sub-</t>
  </si>
  <si>
    <t>Dental
hygienics</t>
  </si>
  <si>
    <t>Nurse</t>
  </si>
  <si>
    <t>Clinic
pathologyl</t>
  </si>
  <si>
    <t>Radiological</t>
  </si>
  <si>
    <t>Public
health</t>
  </si>
  <si>
    <t>Admini-
strative</t>
  </si>
  <si>
    <t>care center's</t>
  </si>
  <si>
    <t>Total</t>
  </si>
  <si>
    <t>total</t>
  </si>
  <si>
    <t>Physicians</t>
  </si>
  <si>
    <t>Dentists</t>
  </si>
  <si>
    <t>Nurses</t>
  </si>
  <si>
    <t>technicians</t>
  </si>
  <si>
    <t>aids</t>
  </si>
  <si>
    <t>Pharmacists</t>
  </si>
  <si>
    <t>workers</t>
  </si>
  <si>
    <t>Others</t>
  </si>
  <si>
    <t>practitioners</t>
  </si>
  <si>
    <t>2 0 0 5</t>
  </si>
  <si>
    <t>2 0 0 5</t>
  </si>
  <si>
    <t>2 0 0 6</t>
  </si>
  <si>
    <r>
      <t>2</t>
    </r>
    <r>
      <rPr>
        <sz val="10"/>
        <rFont val="Arial"/>
        <family val="2"/>
      </rPr>
      <t>001(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</si>
  <si>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</t>
    </r>
    <r>
      <rPr>
        <sz val="10"/>
        <rFont val="Arial"/>
        <family val="2"/>
      </rPr>
      <t>002(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</si>
  <si>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</t>
    </r>
    <r>
      <rPr>
        <sz val="10"/>
        <rFont val="Arial"/>
        <family val="2"/>
      </rPr>
      <t>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</si>
  <si>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>2</t>
    </r>
    <r>
      <rPr>
        <sz val="10"/>
        <rFont val="Arial"/>
        <family val="2"/>
      </rPr>
      <t>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</si>
  <si>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-</t>
  </si>
  <si>
    <r>
      <t xml:space="preserve">5.  </t>
    </r>
    <r>
      <rPr>
        <b/>
        <sz val="18"/>
        <rFont val="굴림"/>
        <family val="3"/>
      </rPr>
      <t>부정의료업자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단속실적</t>
    </r>
    <r>
      <rPr>
        <b/>
        <sz val="18"/>
        <rFont val="Arial"/>
        <family val="2"/>
      </rPr>
      <t xml:space="preserve">          Regulation for Illegal Medical Practices</t>
    </r>
  </si>
  <si>
    <r>
      <t xml:space="preserve">  </t>
    </r>
    <r>
      <rPr>
        <b/>
        <sz val="14"/>
        <rFont val="굴림"/>
        <family val="3"/>
      </rPr>
      <t>가</t>
    </r>
    <r>
      <rPr>
        <b/>
        <sz val="14"/>
        <rFont val="Arial"/>
        <family val="2"/>
      </rPr>
      <t xml:space="preserve">. </t>
    </r>
    <r>
      <rPr>
        <b/>
        <sz val="14"/>
        <rFont val="굴림"/>
        <family val="3"/>
      </rPr>
      <t>의료인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등</t>
    </r>
  </si>
  <si>
    <t>Medical  Practitioners  etc.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</si>
  <si>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</si>
  <si>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</si>
  <si>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r>
      <t>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     Number of violations detected</t>
    </r>
  </si>
  <si>
    <r>
      <t>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   Number of actions taken</t>
    </r>
  </si>
  <si>
    <t>계</t>
  </si>
  <si>
    <t>면허대여</t>
  </si>
  <si>
    <r>
      <t>성감별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행위</t>
    </r>
  </si>
  <si>
    <t>무자격자에게</t>
  </si>
  <si>
    <t>면허이외의</t>
  </si>
  <si>
    <r>
      <t>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</t>
    </r>
  </si>
  <si>
    <t>허위진단</t>
  </si>
  <si>
    <r>
      <t>진료거부</t>
    </r>
    <r>
      <rPr>
        <sz val="10"/>
        <rFont val="Arial"/>
        <family val="2"/>
      </rPr>
      <t xml:space="preserve"> 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</si>
  <si>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</si>
  <si>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r>
      <t>면허취소</t>
    </r>
    <r>
      <rPr>
        <sz val="10"/>
        <rFont val="Arial"/>
        <family val="2"/>
      </rPr>
      <t xml:space="preserve"> </t>
    </r>
  </si>
  <si>
    <t>자격정지</t>
  </si>
  <si>
    <r>
      <t>경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고</t>
    </r>
  </si>
  <si>
    <r>
      <t>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발</t>
    </r>
  </si>
  <si>
    <t>Distingushing</t>
  </si>
  <si>
    <t>의료행위사주</t>
  </si>
  <si>
    <r>
      <t>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위</t>
    </r>
  </si>
  <si>
    <r>
      <t>발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급</t>
    </r>
  </si>
  <si>
    <t>License</t>
  </si>
  <si>
    <t>fetal</t>
  </si>
  <si>
    <t xml:space="preserve">Allowing 
unqualified </t>
  </si>
  <si>
    <t>Medical cares</t>
  </si>
  <si>
    <t>Unethical</t>
  </si>
  <si>
    <t>Issuance
of false</t>
  </si>
  <si>
    <t>Refusal of</t>
  </si>
  <si>
    <t>lending</t>
  </si>
  <si>
    <t>gender</t>
  </si>
  <si>
    <t>persons
to practice</t>
  </si>
  <si>
    <t>without license</t>
  </si>
  <si>
    <t>behaviors</t>
  </si>
  <si>
    <t>diagnosis
statements</t>
  </si>
  <si>
    <t>medical
treatment</t>
  </si>
  <si>
    <t>Others</t>
  </si>
  <si>
    <t>revoked</t>
  </si>
  <si>
    <t>suspended</t>
  </si>
  <si>
    <t>Warning</t>
  </si>
  <si>
    <t>Prosecution</t>
  </si>
  <si>
    <t xml:space="preserve"> -</t>
  </si>
  <si>
    <r>
      <t xml:space="preserve">  </t>
    </r>
    <r>
      <rPr>
        <b/>
        <sz val="14"/>
        <rFont val="굴림"/>
        <family val="3"/>
      </rPr>
      <t>나</t>
    </r>
    <r>
      <rPr>
        <b/>
        <sz val="14"/>
        <rFont val="Arial"/>
        <family val="2"/>
      </rPr>
      <t xml:space="preserve">. </t>
    </r>
    <r>
      <rPr>
        <b/>
        <sz val="14"/>
        <rFont val="굴림"/>
        <family val="3"/>
      </rPr>
      <t>의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료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기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관</t>
    </r>
  </si>
  <si>
    <t>Medical  Institutions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</si>
  <si>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>)</t>
    </r>
  </si>
  <si>
    <t>(Unit : case)</t>
  </si>
  <si>
    <r>
      <t>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   Number of violations detected</t>
    </r>
  </si>
  <si>
    <r>
      <t>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   Number of Actions Taken</t>
    </r>
  </si>
  <si>
    <r>
      <t>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허</t>
    </r>
  </si>
  <si>
    <t>광고위반</t>
  </si>
  <si>
    <t>환자유인</t>
  </si>
  <si>
    <t>준수사항</t>
  </si>
  <si>
    <t>표방위반</t>
  </si>
  <si>
    <t>시설위반</t>
  </si>
  <si>
    <t>정원위반</t>
  </si>
  <si>
    <t>허가취소</t>
  </si>
  <si>
    <t>업무정지</t>
  </si>
  <si>
    <t>시정지시</t>
  </si>
  <si>
    <t>의료행위</t>
  </si>
  <si>
    <t>Illgal</t>
  </si>
  <si>
    <r>
      <t>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행</t>
    </r>
  </si>
  <si>
    <t>Falsely</t>
  </si>
  <si>
    <t>또는폐쇄</t>
  </si>
  <si>
    <t>Medical practicing</t>
  </si>
  <si>
    <t>Illegal</t>
  </si>
  <si>
    <t>attraction</t>
  </si>
  <si>
    <t xml:space="preserve">Regulation </t>
  </si>
  <si>
    <t>posing as</t>
  </si>
  <si>
    <t>Inadequate</t>
  </si>
  <si>
    <t>Overcrowed</t>
  </si>
  <si>
    <t>Practice</t>
  </si>
  <si>
    <t>Rectification</t>
  </si>
  <si>
    <t>advertising</t>
  </si>
  <si>
    <t>of patients</t>
  </si>
  <si>
    <t>non-compliance</t>
  </si>
  <si>
    <t>a specialist</t>
  </si>
  <si>
    <t>facilities</t>
  </si>
  <si>
    <t>conditions</t>
  </si>
  <si>
    <t>ordered</t>
  </si>
  <si>
    <t xml:space="preserve">2 0 0 6 </t>
  </si>
  <si>
    <r>
      <t xml:space="preserve">6. </t>
    </r>
    <r>
      <rPr>
        <b/>
        <sz val="16"/>
        <rFont val="굴림"/>
        <family val="3"/>
      </rPr>
      <t>의약품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등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제조업소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및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판매업소</t>
    </r>
    <r>
      <rPr>
        <b/>
        <sz val="16"/>
        <rFont val="Arial"/>
        <family val="2"/>
      </rPr>
      <t xml:space="preserve">     Manufacturers and Stores of Pharmaceutical Goods etc.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</si>
  <si>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</si>
  <si>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>(Unit : establishment)</t>
  </si>
  <si>
    <r>
      <t xml:space="preserve">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      Number of manufacturers</t>
    </r>
  </si>
  <si>
    <r>
      <t>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매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       Number of Sellers</t>
    </r>
  </si>
  <si>
    <r>
      <t>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품</t>
    </r>
  </si>
  <si>
    <t>의약품외품</t>
  </si>
  <si>
    <t>소분의약품</t>
  </si>
  <si>
    <t>의료기기</t>
  </si>
  <si>
    <t>위생용품</t>
  </si>
  <si>
    <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품</t>
    </r>
  </si>
  <si>
    <r>
      <t>약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국</t>
    </r>
  </si>
  <si>
    <r>
      <t>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</t>
    </r>
  </si>
  <si>
    <r>
      <t>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</si>
  <si>
    <r>
      <t>한약업사</t>
    </r>
    <r>
      <rPr>
        <sz val="10"/>
        <rFont val="Arial"/>
        <family val="2"/>
      </rPr>
      <t xml:space="preserve"> </t>
    </r>
  </si>
  <si>
    <r>
      <t>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</t>
    </r>
  </si>
  <si>
    <t>Non-drug</t>
  </si>
  <si>
    <t>Compounding</t>
  </si>
  <si>
    <t>Sanitary</t>
  </si>
  <si>
    <t>Whole</t>
  </si>
  <si>
    <t>medicine</t>
  </si>
  <si>
    <t>Restricted</t>
  </si>
  <si>
    <t>Drugs</t>
  </si>
  <si>
    <t>products</t>
  </si>
  <si>
    <t>drugs</t>
  </si>
  <si>
    <t>instruments</t>
  </si>
  <si>
    <t>materials</t>
  </si>
  <si>
    <t>Cosmetics</t>
  </si>
  <si>
    <t>Pharmacies</t>
  </si>
  <si>
    <t>Salers</t>
  </si>
  <si>
    <t>Druggists</t>
  </si>
  <si>
    <t>dealers</t>
  </si>
  <si>
    <t>한약도매상</t>
  </si>
  <si>
    <t>wholesaler</t>
  </si>
  <si>
    <t/>
  </si>
  <si>
    <r>
      <t xml:space="preserve">10. </t>
    </r>
    <r>
      <rPr>
        <b/>
        <sz val="18"/>
        <rFont val="굴림"/>
        <family val="3"/>
      </rPr>
      <t>법정전염병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발생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사망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Incidents of Communicable Diseases and Deaths(Cont'd)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</si>
  <si>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</si>
  <si>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case, person)</t>
  </si>
  <si>
    <r>
      <t>제</t>
    </r>
    <r>
      <rPr>
        <sz val="10"/>
        <rFont val="Arial"/>
        <family val="2"/>
      </rPr>
      <t>3</t>
    </r>
    <r>
      <rPr>
        <sz val="10"/>
        <rFont val="굴림"/>
        <family val="3"/>
      </rPr>
      <t>군전염병</t>
    </r>
    <r>
      <rPr>
        <sz val="10"/>
        <rFont val="Arial"/>
        <family val="2"/>
      </rPr>
      <t xml:space="preserve">                Communicable diseases, Class </t>
    </r>
    <r>
      <rPr>
        <sz val="10"/>
        <rFont val="굴림"/>
        <family val="3"/>
      </rPr>
      <t>Ⅲ</t>
    </r>
  </si>
  <si>
    <t>제4군전염병</t>
  </si>
  <si>
    <t>합계</t>
  </si>
  <si>
    <t>말라리아</t>
  </si>
  <si>
    <t>결핵</t>
  </si>
  <si>
    <t>한센병</t>
  </si>
  <si>
    <t>성홍열</t>
  </si>
  <si>
    <t>쯔쯔가무시증</t>
  </si>
  <si>
    <t>렙토스피라증</t>
  </si>
  <si>
    <t>브루셀라증</t>
  </si>
  <si>
    <t>신증후군출혈열</t>
  </si>
  <si>
    <t>기타</t>
  </si>
  <si>
    <t>및</t>
  </si>
  <si>
    <t>Total</t>
  </si>
  <si>
    <t>Malaria</t>
  </si>
  <si>
    <t>Tuberculosis</t>
  </si>
  <si>
    <t>Leprosy</t>
  </si>
  <si>
    <t>Scarlet fever</t>
  </si>
  <si>
    <t>Leptospirosis</t>
  </si>
  <si>
    <t>Brucellosis</t>
  </si>
  <si>
    <t>HFRS</t>
  </si>
  <si>
    <t>Others</t>
  </si>
  <si>
    <t>지정전염병</t>
  </si>
  <si>
    <t>발생</t>
  </si>
  <si>
    <t>사망</t>
  </si>
  <si>
    <t>Incident</t>
  </si>
  <si>
    <t>Death</t>
  </si>
  <si>
    <t>2 0 0 1</t>
  </si>
  <si>
    <t>2 0 0 3</t>
  </si>
  <si>
    <t>2 0 0 4</t>
  </si>
  <si>
    <t>2 0 0 6</t>
  </si>
  <si>
    <t>2 0 0 6</t>
  </si>
  <si>
    <t xml:space="preserve">        </t>
  </si>
  <si>
    <t xml:space="preserve">         </t>
  </si>
  <si>
    <t>-</t>
  </si>
  <si>
    <r>
      <t xml:space="preserve">11. </t>
    </r>
    <r>
      <rPr>
        <b/>
        <sz val="18"/>
        <rFont val="돋움"/>
        <family val="3"/>
      </rPr>
      <t>한센병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보건소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등록</t>
    </r>
    <r>
      <rPr>
        <b/>
        <sz val="18"/>
        <rFont val="Arial"/>
        <family val="2"/>
      </rPr>
      <t xml:space="preserve">      Registered Leprosy Patients at Health Centers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</si>
  <si>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</si>
  <si>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person)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</si>
  <si>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</si>
  <si>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재</t>
    </r>
  </si>
  <si>
    <t>신환자수</t>
  </si>
  <si>
    <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</si>
  <si>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r>
      <t>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형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</si>
  <si>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 xml:space="preserve">40.  </t>
    </r>
    <r>
      <rPr>
        <b/>
        <sz val="18"/>
        <rFont val="돋움"/>
        <family val="3"/>
      </rPr>
      <t>보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육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시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설</t>
    </r>
    <r>
      <rPr>
        <b/>
        <sz val="18"/>
        <rFont val="Arial"/>
        <family val="2"/>
      </rPr>
      <t xml:space="preserve">             Day Care Centers for Children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</si>
  <si>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</si>
  <si>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number, person)</t>
  </si>
  <si>
    <r>
      <t>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육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   Day care centers</t>
    </r>
  </si>
  <si>
    <r>
      <t>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육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동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  Accommodated children</t>
    </r>
  </si>
  <si>
    <r>
      <t>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계</t>
    </r>
  </si>
  <si>
    <t>국공립</t>
  </si>
  <si>
    <r>
      <t>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간</t>
    </r>
    <r>
      <rPr>
        <sz val="10"/>
        <rFont val="Arial"/>
        <family val="2"/>
      </rPr>
      <t xml:space="preserve">        Private</t>
    </r>
  </si>
  <si>
    <r>
      <t>직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</si>
  <si>
    <r>
      <t>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정</t>
    </r>
  </si>
  <si>
    <r>
      <t>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간</t>
    </r>
    <r>
      <rPr>
        <sz val="10"/>
        <rFont val="Arial"/>
        <family val="2"/>
      </rPr>
      <t xml:space="preserve">    Private</t>
    </r>
  </si>
  <si>
    <r>
      <t>소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계</t>
    </r>
  </si>
  <si>
    <t>법인</t>
  </si>
  <si>
    <t>법인외</t>
  </si>
  <si>
    <r>
      <t>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인</t>
    </r>
  </si>
  <si>
    <r>
      <t>법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인</t>
    </r>
  </si>
  <si>
    <t>Workshop</t>
  </si>
  <si>
    <t>Home</t>
  </si>
  <si>
    <r>
      <t>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</si>
  <si>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Registrants(year-end)</t>
  </si>
  <si>
    <t>Type of residence</t>
  </si>
  <si>
    <t>Type of control</t>
  </si>
  <si>
    <t>남</t>
  </si>
  <si>
    <t>여</t>
  </si>
  <si>
    <t>New</t>
  </si>
  <si>
    <r>
      <t>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  Domicile</t>
    </r>
  </si>
  <si>
    <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촌
</t>
    </r>
    <r>
      <rPr>
        <sz val="10"/>
        <rFont val="Arial"/>
        <family val="2"/>
      </rPr>
      <t xml:space="preserve">Settlement village  </t>
    </r>
  </si>
  <si>
    <r>
      <t>수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용</t>
    </r>
  </si>
  <si>
    <r>
      <t>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료</t>
    </r>
  </si>
  <si>
    <r>
      <t>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찰</t>
    </r>
  </si>
  <si>
    <r>
      <t>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호</t>
    </r>
  </si>
  <si>
    <t>Male</t>
  </si>
  <si>
    <t>Female</t>
  </si>
  <si>
    <t>patients</t>
  </si>
  <si>
    <t>Death</t>
  </si>
  <si>
    <r>
      <t>양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 xml:space="preserve">성
</t>
    </r>
    <r>
      <rPr>
        <sz val="10"/>
        <rFont val="Arial"/>
        <family val="2"/>
      </rPr>
      <t>Positive</t>
    </r>
  </si>
  <si>
    <t>Leprosarium</t>
  </si>
  <si>
    <t>Chemo-
therapy</t>
  </si>
  <si>
    <t>Sur-
veillance</t>
  </si>
  <si>
    <t>Care</t>
  </si>
  <si>
    <r>
      <t xml:space="preserve">12. </t>
    </r>
    <r>
      <rPr>
        <b/>
        <sz val="18"/>
        <rFont val="돋움"/>
        <family val="3"/>
      </rPr>
      <t>결핵환자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보건소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등록</t>
    </r>
    <r>
      <rPr>
        <b/>
        <sz val="18"/>
        <rFont val="Arial"/>
        <family val="2"/>
      </rPr>
      <t xml:space="preserve">           Registered Tuberculosis Patients at Health Centers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</si>
  <si>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</si>
  <si>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person)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</si>
  <si>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</si>
  <si>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연말현재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결핵환자수</t>
    </r>
  </si>
  <si>
    <r>
      <t>증</t>
    </r>
    <r>
      <rPr>
        <sz val="10"/>
        <rFont val="Arial"/>
        <family val="2"/>
      </rPr>
      <t xml:space="preserve">                              </t>
    </r>
    <r>
      <rPr>
        <sz val="10"/>
        <rFont val="돋움"/>
        <family val="3"/>
      </rPr>
      <t>가</t>
    </r>
  </si>
  <si>
    <t>Year</t>
  </si>
  <si>
    <t>No. of T.B. patients registered at year-end</t>
  </si>
  <si>
    <t xml:space="preserve"> Increase</t>
  </si>
  <si>
    <r>
      <t>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계</t>
    </r>
  </si>
  <si>
    <r>
      <t>양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성</t>
    </r>
  </si>
  <si>
    <r>
      <t>음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성</t>
    </r>
  </si>
  <si>
    <r>
      <t>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찰</t>
    </r>
  </si>
  <si>
    <t>계</t>
  </si>
  <si>
    <r>
      <t>신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자</t>
    </r>
  </si>
  <si>
    <r>
      <t>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자</t>
    </r>
  </si>
  <si>
    <t>초치료실패자</t>
  </si>
  <si>
    <r>
      <t>중단후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재등록</t>
    </r>
  </si>
  <si>
    <r>
      <t>전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입</t>
    </r>
  </si>
  <si>
    <t>요관찰</t>
  </si>
  <si>
    <r>
      <t>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타</t>
    </r>
  </si>
  <si>
    <t>New-</t>
  </si>
  <si>
    <t>Treatment</t>
  </si>
  <si>
    <t>Transferred-</t>
  </si>
  <si>
    <t>Positive</t>
  </si>
  <si>
    <t>Negative</t>
  </si>
  <si>
    <t>Suspect</t>
  </si>
  <si>
    <t>registration</t>
  </si>
  <si>
    <t>Relapse</t>
  </si>
  <si>
    <t>after failure</t>
  </si>
  <si>
    <t>after default</t>
  </si>
  <si>
    <t>in</t>
  </si>
  <si>
    <r>
      <t>감</t>
    </r>
    <r>
      <rPr>
        <sz val="10"/>
        <rFont val="Arial"/>
        <family val="2"/>
      </rPr>
      <t xml:space="preserve">                                       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                                     Decrease   </t>
    </r>
  </si>
  <si>
    <r>
      <t>완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치</t>
    </r>
  </si>
  <si>
    <r>
      <t>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료</t>
    </r>
  </si>
  <si>
    <r>
      <t>실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패</t>
    </r>
  </si>
  <si>
    <r>
      <t>중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단</t>
    </r>
  </si>
  <si>
    <r>
      <t>전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출</t>
    </r>
  </si>
  <si>
    <r>
      <t>사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망</t>
    </r>
  </si>
  <si>
    <t>진단변경</t>
  </si>
  <si>
    <r>
      <t>(</t>
    </r>
    <r>
      <rPr>
        <sz val="10"/>
        <rFont val="돋움"/>
        <family val="3"/>
      </rPr>
      <t>판정불가</t>
    </r>
    <r>
      <rPr>
        <sz val="10"/>
        <rFont val="Arial"/>
        <family val="2"/>
      </rPr>
      <t>)</t>
    </r>
  </si>
  <si>
    <t>Change of</t>
  </si>
  <si>
    <t>Cured</t>
  </si>
  <si>
    <t>Tx. Completed</t>
  </si>
  <si>
    <t>Failed</t>
  </si>
  <si>
    <t>Defaulted</t>
  </si>
  <si>
    <t>out</t>
  </si>
  <si>
    <t>Died</t>
  </si>
  <si>
    <t>diagnosis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</si>
  <si>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보건위생과</t>
    </r>
  </si>
  <si>
    <r>
      <t>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성</t>
    </r>
  </si>
  <si>
    <t>배균자</t>
  </si>
  <si>
    <t>Chronic</t>
  </si>
  <si>
    <r>
      <t xml:space="preserve">Noncor
</t>
    </r>
    <r>
      <rPr>
        <sz val="10"/>
        <rFont val="Arial"/>
        <family val="2"/>
      </rPr>
      <t>-</t>
    </r>
    <r>
      <rPr>
        <sz val="10"/>
        <rFont val="Arial"/>
        <family val="2"/>
      </rPr>
      <t>poration</t>
    </r>
  </si>
  <si>
    <r>
      <t xml:space="preserve">Corpo
</t>
    </r>
    <r>
      <rPr>
        <sz val="10"/>
        <rFont val="Arial"/>
        <family val="2"/>
      </rPr>
      <t>-</t>
    </r>
    <r>
      <rPr>
        <sz val="10"/>
        <rFont val="Arial"/>
        <family val="2"/>
      </rPr>
      <t>ration</t>
    </r>
  </si>
  <si>
    <r>
      <t xml:space="preserve">Indivi
</t>
    </r>
    <r>
      <rPr>
        <sz val="10"/>
        <rFont val="Arial"/>
        <family val="2"/>
      </rPr>
      <t>-</t>
    </r>
    <r>
      <rPr>
        <sz val="10"/>
        <rFont val="Arial"/>
        <family val="2"/>
      </rPr>
      <t>dual</t>
    </r>
  </si>
  <si>
    <t>…</t>
  </si>
  <si>
    <t>…</t>
  </si>
  <si>
    <t xml:space="preserve">       </t>
  </si>
  <si>
    <t>Child bringing up institutions</t>
  </si>
  <si>
    <t>Self independence assistance institutions</t>
  </si>
  <si>
    <t>Child care treatment institutions</t>
  </si>
  <si>
    <t>연말현재</t>
  </si>
  <si>
    <t>생활인원</t>
  </si>
  <si>
    <t>of</t>
  </si>
  <si>
    <t>No. of
inmates</t>
  </si>
  <si>
    <r>
      <t>P</t>
    </r>
    <r>
      <rPr>
        <sz val="10"/>
        <rFont val="Arial"/>
        <family val="2"/>
      </rPr>
      <t>oliomyelitis</t>
    </r>
  </si>
  <si>
    <r>
      <t>I</t>
    </r>
    <r>
      <rPr>
        <sz val="10"/>
        <rFont val="Arial"/>
        <family val="2"/>
      </rPr>
      <t>nfluenza</t>
    </r>
  </si>
  <si>
    <r>
      <t>H</t>
    </r>
    <r>
      <rPr>
        <sz val="10"/>
        <rFont val="Arial"/>
        <family val="2"/>
      </rPr>
      <t>emorrhagic
fever</t>
    </r>
  </si>
  <si>
    <r>
      <t>Other</t>
    </r>
    <r>
      <rPr>
        <sz val="10"/>
        <rFont val="Arial"/>
        <family val="2"/>
      </rPr>
      <t>s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</si>
  <si>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</si>
  <si>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t>2 0 0 1</t>
  </si>
  <si>
    <t>2 0 0 3</t>
  </si>
  <si>
    <t>2 0 0 4</t>
  </si>
  <si>
    <r>
      <t>합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계</t>
    </r>
  </si>
  <si>
    <r>
      <t>직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장</t>
    </r>
  </si>
  <si>
    <r>
      <t>공무원</t>
    </r>
    <r>
      <rPr>
        <sz val="10"/>
        <color indexed="8"/>
        <rFont val="Arial"/>
        <family val="2"/>
      </rPr>
      <t>·</t>
    </r>
    <r>
      <rPr>
        <sz val="10"/>
        <color indexed="8"/>
        <rFont val="한양신명조,한컴돋움"/>
        <family val="3"/>
      </rPr>
      <t>교직원</t>
    </r>
    <r>
      <rPr>
        <sz val="10"/>
        <color indexed="8"/>
        <rFont val="Arial"/>
        <family val="2"/>
      </rPr>
      <t> </t>
    </r>
  </si>
  <si>
    <r>
      <t>지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역</t>
    </r>
  </si>
  <si>
    <t> Self-employed</t>
  </si>
  <si>
    <r>
      <t>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수</t>
    </r>
    <r>
      <rPr>
        <sz val="10"/>
        <color indexed="8"/>
        <rFont val="Arial"/>
        <family val="2"/>
      </rPr>
      <t xml:space="preserve"> 
Cases</t>
    </r>
  </si>
  <si>
    <r>
      <t>금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액</t>
    </r>
    <r>
      <rPr>
        <sz val="10"/>
        <color indexed="8"/>
        <rFont val="Arial"/>
        <family val="2"/>
      </rPr>
      <t xml:space="preserve"> 
Amount</t>
    </r>
  </si>
  <si>
    <t>2 0 0 1</t>
  </si>
  <si>
    <t>2 0 0 2</t>
  </si>
  <si>
    <t>2 0 0 3</t>
  </si>
  <si>
    <t>2 0 0 4</t>
  </si>
  <si>
    <t>2 0 0 6</t>
  </si>
  <si>
    <t> In-patients</t>
  </si>
  <si>
    <t> Out-patients</t>
  </si>
  <si>
    <t>pharmacy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</si>
  <si>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국민건강보험공단</t>
    </r>
  </si>
  <si>
    <t>Source : National Health Insurance Corporation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</si>
  <si>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 2006</t>
    </r>
    <r>
      <rPr>
        <sz val="10"/>
        <rFont val="굴림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잠정치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기준임</t>
    </r>
  </si>
  <si>
    <r>
      <t xml:space="preserve">국민의료보험
</t>
    </r>
    <r>
      <rPr>
        <sz val="10"/>
        <color indexed="8"/>
        <rFont val="Arial"/>
        <family val="2"/>
      </rPr>
      <t xml:space="preserve"> National health insurance corporation</t>
    </r>
  </si>
  <si>
    <t>입 원</t>
  </si>
  <si>
    <t>외 래</t>
  </si>
  <si>
    <t>약 국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</si>
  <si>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노인장애인복지과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여성정책과</t>
    </r>
  </si>
  <si>
    <t>Source : Jeju Special Self-Governing Province Senior Citizens and Physically Challenged Welfare Div.  Women Div.</t>
  </si>
  <si>
    <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노인복지시설에는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노인주거</t>
    </r>
    <r>
      <rPr>
        <sz val="10"/>
        <rFont val="Arial"/>
        <family val="2"/>
      </rPr>
      <t>·</t>
    </r>
    <r>
      <rPr>
        <sz val="10"/>
        <rFont val="돋움"/>
        <family val="3"/>
      </rPr>
      <t>의료복지시설만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포함하고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노인여가복지시설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재가노인복지시설은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미포함됨</t>
    </r>
    <r>
      <rPr>
        <sz val="10"/>
        <rFont val="Arial"/>
        <family val="2"/>
      </rPr>
      <t xml:space="preserve"> </t>
    </r>
  </si>
  <si>
    <r>
      <t xml:space="preserve">       2) </t>
    </r>
    <r>
      <rPr>
        <sz val="10"/>
        <rFont val="굴림"/>
        <family val="3"/>
      </rPr>
      <t>결핵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나장애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시설임</t>
    </r>
  </si>
  <si>
    <t xml:space="preserve"> </t>
  </si>
  <si>
    <t xml:space="preserve">경로당
Community Senior center
</t>
  </si>
  <si>
    <r>
      <t>U</t>
    </r>
    <r>
      <rPr>
        <sz val="10"/>
        <rFont val="Arial"/>
        <family val="2"/>
      </rPr>
      <t>nregistered</t>
    </r>
  </si>
  <si>
    <r>
      <t>R</t>
    </r>
    <r>
      <rPr>
        <sz val="10"/>
        <rFont val="Arial"/>
        <family val="2"/>
      </rPr>
      <t>egistered</t>
    </r>
  </si>
  <si>
    <r>
      <t>T</t>
    </r>
    <r>
      <rPr>
        <sz val="10"/>
        <rFont val="Arial"/>
        <family val="2"/>
      </rPr>
      <t>otal</t>
    </r>
  </si>
  <si>
    <t>Admitted</t>
  </si>
  <si>
    <t>Discharged</t>
  </si>
  <si>
    <t>as of
year-end</t>
  </si>
  <si>
    <r>
      <t>합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계</t>
    </r>
  </si>
  <si>
    <r>
      <t>양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설</t>
    </r>
  </si>
  <si>
    <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</si>
  <si>
    <r>
      <t>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</si>
  <si>
    <r>
      <t>기</t>
    </r>
    <r>
      <rPr>
        <sz val="10"/>
        <rFont val="Arial"/>
        <family val="2"/>
      </rPr>
      <t xml:space="preserve">               </t>
    </r>
    <r>
      <rPr>
        <sz val="10"/>
        <rFont val="돋움"/>
        <family val="3"/>
      </rPr>
      <t>타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</si>
  <si>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</si>
  <si>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</si>
  <si>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r>
      <t>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</si>
  <si>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</si>
  <si>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r>
      <t xml:space="preserve">32. </t>
    </r>
    <r>
      <rPr>
        <b/>
        <sz val="18"/>
        <rFont val="돋움"/>
        <family val="3"/>
      </rPr>
      <t>장애인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복지시설</t>
    </r>
    <r>
      <rPr>
        <b/>
        <sz val="18"/>
        <rFont val="Arial"/>
        <family val="2"/>
      </rPr>
      <t xml:space="preserve">            Welfare Institutions for The Disabled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</si>
  <si>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</si>
  <si>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number, person)</t>
  </si>
  <si>
    <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</si>
  <si>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</si>
  <si>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r>
      <t>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자</t>
    </r>
  </si>
  <si>
    <r>
      <t>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말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재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활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인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원</t>
    </r>
  </si>
  <si>
    <t>Admitted</t>
  </si>
  <si>
    <t>Discharged</t>
  </si>
  <si>
    <t>Inmates   as   of   year-end</t>
  </si>
  <si>
    <t>위탁자</t>
  </si>
  <si>
    <t>무연고자</t>
  </si>
  <si>
    <t>연고자</t>
  </si>
  <si>
    <r>
      <t>취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업</t>
    </r>
  </si>
  <si>
    <r>
      <t>전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원</t>
    </r>
  </si>
  <si>
    <r>
      <t>사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망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</si>
  <si>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타</t>
    </r>
  </si>
  <si>
    <r>
      <t>성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Gender</t>
    </r>
  </si>
  <si>
    <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령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  Age</t>
    </r>
  </si>
  <si>
    <r>
      <t>장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애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  By category of disability</t>
    </r>
  </si>
  <si>
    <r>
      <t>인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도</t>
    </r>
  </si>
  <si>
    <t>계</t>
  </si>
  <si>
    <r>
      <t>18</t>
    </r>
    <r>
      <rPr>
        <sz val="10"/>
        <rFont val="돋움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미만</t>
    </r>
  </si>
  <si>
    <r>
      <t>18</t>
    </r>
    <r>
      <rPr>
        <sz val="10"/>
        <rFont val="돋움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이상</t>
    </r>
  </si>
  <si>
    <r>
      <t>지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체</t>
    </r>
  </si>
  <si>
    <r>
      <t>시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각</t>
    </r>
  </si>
  <si>
    <t>청각언어</t>
  </si>
  <si>
    <t>정신지체</t>
  </si>
  <si>
    <t>Less than 
18 years old</t>
  </si>
  <si>
    <t>18 years old
and over</t>
  </si>
  <si>
    <t>Auditorily</t>
  </si>
  <si>
    <t>Number of</t>
  </si>
  <si>
    <t>Non-</t>
  </si>
  <si>
    <t>To</t>
  </si>
  <si>
    <t>Physically</t>
  </si>
  <si>
    <t>Visually</t>
  </si>
  <si>
    <t>and
lingually</t>
  </si>
  <si>
    <t>Mentally</t>
  </si>
  <si>
    <t>facilities</t>
  </si>
  <si>
    <t>Referrals</t>
  </si>
  <si>
    <t>relatives</t>
  </si>
  <si>
    <t>Employed</t>
  </si>
  <si>
    <t>Transfer</t>
  </si>
  <si>
    <t>Death</t>
  </si>
  <si>
    <t>Others</t>
  </si>
  <si>
    <t>Male</t>
  </si>
  <si>
    <t>Female</t>
  </si>
  <si>
    <t>disabled</t>
  </si>
  <si>
    <t>retarded</t>
  </si>
  <si>
    <t>-</t>
  </si>
  <si>
    <r>
      <t xml:space="preserve">33. </t>
    </r>
    <r>
      <rPr>
        <b/>
        <sz val="18"/>
        <rFont val="굴림"/>
        <family val="3"/>
      </rPr>
      <t>장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황</t>
    </r>
    <r>
      <rPr>
        <b/>
        <sz val="18"/>
        <rFont val="Arial"/>
        <family val="2"/>
      </rPr>
      <t xml:space="preserve">          Registered Disabled Persons</t>
    </r>
  </si>
  <si>
    <r>
      <t xml:space="preserve">34. </t>
    </r>
    <r>
      <rPr>
        <b/>
        <sz val="16"/>
        <rFont val="굴림"/>
        <family val="3"/>
      </rPr>
      <t>부랑인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시설</t>
    </r>
    <r>
      <rPr>
        <b/>
        <sz val="16"/>
        <rFont val="Arial"/>
        <family val="2"/>
      </rPr>
      <t xml:space="preserve">         Homeless Institutions</t>
    </r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</si>
  <si>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: </t>
    </r>
    <r>
      <rPr>
        <sz val="10"/>
        <color indexed="8"/>
        <rFont val="한양신명조,한컴돋움"/>
        <family val="3"/>
      </rPr>
      <t>명</t>
    </r>
    <r>
      <rPr>
        <sz val="10"/>
        <color indexed="8"/>
        <rFont val="Arial"/>
        <family val="2"/>
      </rPr>
      <t>,%)</t>
    </r>
  </si>
  <si>
    <t>(Unit : person, %)</t>
  </si>
  <si>
    <t>합계</t>
  </si>
  <si>
    <r>
      <t>국민기초생활보장법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수급자</t>
    </r>
  </si>
  <si>
    <r>
      <t>2001(</t>
    </r>
    <r>
      <rPr>
        <sz val="10"/>
        <rFont val="Arial"/>
        <family val="2"/>
      </rPr>
      <t>Jejusi</t>
    </r>
    <r>
      <rPr>
        <sz val="10"/>
        <rFont val="Arial"/>
        <family val="2"/>
      </rPr>
      <t>)</t>
    </r>
  </si>
  <si>
    <r>
      <t>2001(</t>
    </r>
    <r>
      <rPr>
        <sz val="10"/>
        <rFont val="Arial"/>
        <family val="2"/>
      </rPr>
      <t>Bukjeju</t>
    </r>
    <r>
      <rPr>
        <sz val="10"/>
        <rFont val="Arial"/>
        <family val="2"/>
      </rPr>
      <t>)</t>
    </r>
  </si>
  <si>
    <r>
      <t>2002</t>
    </r>
    <r>
      <rPr>
        <sz val="10"/>
        <rFont val="Arial"/>
        <family val="2"/>
      </rPr>
      <t>(Jejusi)</t>
    </r>
  </si>
  <si>
    <r>
      <t>2002</t>
    </r>
    <r>
      <rPr>
        <sz val="10"/>
        <rFont val="Arial"/>
        <family val="2"/>
      </rPr>
      <t>(Bukjeju)</t>
    </r>
  </si>
  <si>
    <r>
      <t>2003</t>
    </r>
    <r>
      <rPr>
        <sz val="10"/>
        <rFont val="Arial"/>
        <family val="2"/>
      </rPr>
      <t>(Jejusi)</t>
    </r>
  </si>
  <si>
    <r>
      <t>2003</t>
    </r>
    <r>
      <rPr>
        <sz val="10"/>
        <rFont val="Arial"/>
        <family val="2"/>
      </rPr>
      <t>(Bukjeju)</t>
    </r>
  </si>
  <si>
    <r>
      <t>2004</t>
    </r>
    <r>
      <rPr>
        <sz val="10"/>
        <rFont val="Arial"/>
        <family val="2"/>
      </rPr>
      <t>(Jejusi)</t>
    </r>
  </si>
  <si>
    <r>
      <t>2004</t>
    </r>
    <r>
      <rPr>
        <sz val="10"/>
        <rFont val="Arial"/>
        <family val="2"/>
      </rPr>
      <t>(Bukjeju)</t>
    </r>
  </si>
  <si>
    <t>Oriental 
medicine</t>
  </si>
  <si>
    <t>2) Excluding army hospitals</t>
  </si>
  <si>
    <r>
      <t xml:space="preserve"> </t>
    </r>
    <r>
      <rPr>
        <sz val="10"/>
        <rFont val="Arial"/>
        <family val="2"/>
      </rPr>
      <t xml:space="preserve">  </t>
    </r>
    <r>
      <rPr>
        <sz val="10"/>
        <rFont val="Arial"/>
        <family val="2"/>
      </rPr>
      <t>Note : 1) Excluding health clinics to primary health care center</t>
    </r>
  </si>
  <si>
    <r>
      <t xml:space="preserve"> </t>
    </r>
    <r>
      <rPr>
        <sz val="10"/>
        <rFont val="Arial"/>
        <family val="2"/>
      </rPr>
      <t xml:space="preserve">          </t>
    </r>
    <r>
      <rPr>
        <sz val="10"/>
        <rFont val="Arial"/>
        <family val="2"/>
      </rPr>
      <t xml:space="preserve"> 3) Including hospitals for mental ills or T.B. patients, leprosariums</t>
    </r>
  </si>
  <si>
    <r>
      <t xml:space="preserve">          2.  </t>
    </r>
    <r>
      <rPr>
        <b/>
        <sz val="16"/>
        <rFont val="굴림"/>
        <family val="3"/>
      </rPr>
      <t>의료기관종사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의료인력</t>
    </r>
    <r>
      <rPr>
        <b/>
        <sz val="16"/>
        <rFont val="Arial"/>
        <family val="2"/>
      </rPr>
      <t xml:space="preserve">   Number of Medical Personnels Employed in Medical Institutions</t>
    </r>
  </si>
  <si>
    <r>
      <t>2002(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</si>
  <si>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</si>
  <si>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</si>
  <si>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</si>
  <si>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 xml:space="preserve">4. </t>
    </r>
    <r>
      <rPr>
        <b/>
        <sz val="18"/>
        <rFont val="굴림"/>
        <family val="3"/>
      </rPr>
      <t>보건지소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보건진료소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인력</t>
    </r>
    <r>
      <rPr>
        <b/>
        <sz val="18"/>
        <rFont val="Arial"/>
        <family val="2"/>
      </rPr>
      <t xml:space="preserve">     Number of Staffs in Health Subcenters and Primary Health Care Centers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</si>
  <si>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</si>
  <si>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Y</t>
    </r>
    <r>
      <rPr>
        <sz val="10"/>
        <rFont val="Arial"/>
        <family val="2"/>
      </rPr>
      <t>ear</t>
    </r>
  </si>
  <si>
    <t xml:space="preserve"> Source : Jeju Special Self-Governing Province Health &amp; Hygiene Div.</t>
  </si>
  <si>
    <r>
      <t>2</t>
    </r>
    <r>
      <rPr>
        <sz val="10"/>
        <rFont val="Arial"/>
        <family val="2"/>
      </rPr>
      <t>001(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</si>
  <si>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</t>
    </r>
    <r>
      <rPr>
        <sz val="10"/>
        <rFont val="Arial"/>
        <family val="2"/>
      </rPr>
      <t>002(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</si>
  <si>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</t>
    </r>
    <r>
      <rPr>
        <sz val="10"/>
        <rFont val="Arial"/>
        <family val="2"/>
      </rPr>
      <t>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</si>
  <si>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</t>
    </r>
    <r>
      <rPr>
        <sz val="10"/>
        <rFont val="Arial"/>
        <family val="2"/>
      </rPr>
      <t>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</si>
  <si>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</si>
  <si>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r>
      <t>2002</t>
    </r>
    <r>
      <rPr>
        <sz val="10"/>
        <rFont val="Arial"/>
        <family val="2"/>
      </rPr>
      <t>(Bukjeju)</t>
    </r>
  </si>
  <si>
    <r>
      <t xml:space="preserve"> </t>
    </r>
    <r>
      <rPr>
        <sz val="10"/>
        <rFont val="Arial"/>
        <family val="2"/>
      </rPr>
      <t xml:space="preserve">     </t>
    </r>
    <r>
      <rPr>
        <sz val="10"/>
        <rFont val="Arial"/>
        <family val="2"/>
      </rPr>
      <t>Source : Jeju Special Self-Governing Province Health &amp; Hygiene Div.</t>
    </r>
  </si>
  <si>
    <r>
      <t xml:space="preserve">    </t>
    </r>
    <r>
      <rPr>
        <sz val="10"/>
        <rFont val="Arial"/>
        <family val="2"/>
      </rPr>
      <t>Note : 1) Including tourist hotels</t>
    </r>
  </si>
  <si>
    <r>
      <t>2001(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</si>
  <si>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</si>
  <si>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</si>
  <si>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</si>
  <si>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>2 0 0 5</t>
  </si>
  <si>
    <r>
      <t>2</t>
    </r>
    <r>
      <rPr>
        <sz val="10"/>
        <rFont val="Arial"/>
        <family val="2"/>
      </rPr>
      <t xml:space="preserve"> 0 0 5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</si>
  <si>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</si>
  <si>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O</t>
    </r>
    <r>
      <rPr>
        <sz val="10"/>
        <rFont val="Arial"/>
        <family val="2"/>
      </rPr>
      <t>thers</t>
    </r>
  </si>
  <si>
    <r>
      <t>(</t>
    </r>
    <r>
      <rPr>
        <sz val="10"/>
        <rFont val="Arial"/>
        <family val="2"/>
      </rPr>
      <t>Unit : case, person)</t>
    </r>
  </si>
  <si>
    <t>회수
Case</t>
  </si>
  <si>
    <t>인원
Person</t>
  </si>
  <si>
    <t>건수
Case</t>
  </si>
  <si>
    <r>
      <t xml:space="preserve">16. </t>
    </r>
    <r>
      <rPr>
        <b/>
        <sz val="18"/>
        <color indexed="8"/>
        <rFont val="한양신명조,한컴돋움"/>
        <family val="3"/>
      </rPr>
      <t>건강보험급여</t>
    </r>
    <r>
      <rPr>
        <b/>
        <sz val="18"/>
        <color indexed="8"/>
        <rFont val="Arial"/>
        <family val="2"/>
      </rPr>
      <t xml:space="preserve">     Benefits in Medical Insurance</t>
    </r>
  </si>
  <si>
    <t>(Unit : case, 1,000 won)</t>
  </si>
  <si>
    <r>
      <t xml:space="preserve">24. </t>
    </r>
    <r>
      <rPr>
        <b/>
        <sz val="18"/>
        <rFont val="돋움"/>
        <family val="3"/>
      </rPr>
      <t>노인여가복지시설</t>
    </r>
    <r>
      <rPr>
        <b/>
        <sz val="18"/>
        <rFont val="Arial"/>
        <family val="2"/>
      </rPr>
      <t xml:space="preserve">        Senior Leisure Service Facilities</t>
    </r>
  </si>
  <si>
    <r>
      <t xml:space="preserve">25. </t>
    </r>
    <r>
      <rPr>
        <b/>
        <sz val="18"/>
        <rFont val="굴림"/>
        <family val="3"/>
      </rPr>
      <t>노인주거·의료복지시설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 xml:space="preserve">)       Senior Home &amp; Medical Service Facilities  (Cont'd) </t>
    </r>
  </si>
  <si>
    <r>
      <t xml:space="preserve">31. </t>
    </r>
    <r>
      <rPr>
        <b/>
        <sz val="18"/>
        <rFont val="돋움"/>
        <family val="3"/>
      </rPr>
      <t>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복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시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설</t>
    </r>
    <r>
      <rPr>
        <b/>
        <sz val="18"/>
        <rFont val="Arial"/>
        <family val="2"/>
      </rPr>
      <t xml:space="preserve">         Children Welfare Institutions</t>
    </r>
  </si>
  <si>
    <t>Patriots and veterans affairs law Recipients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</si>
  <si>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노인장애인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복지과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</si>
  <si>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대한적십자사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혈액관리본부</t>
    </r>
  </si>
  <si>
    <r>
      <t>Source : The Republic of Korea National Red Cross</t>
    </r>
    <r>
      <rPr>
        <sz val="10"/>
        <rFont val="Arial"/>
        <family val="2"/>
      </rPr>
      <t xml:space="preserve"> All Lights Reserved</t>
    </r>
  </si>
  <si>
    <r>
      <t xml:space="preserve">Source : </t>
    </r>
    <r>
      <rPr>
        <sz val="10"/>
        <rFont val="Arial"/>
        <family val="2"/>
      </rPr>
      <t>Jeju Special Self-Governing Province Senior Citizens and Physically Challenged Welfare Div.</t>
    </r>
  </si>
  <si>
    <r>
      <t>연</t>
    </r>
    <r>
      <rPr>
        <sz val="10"/>
        <rFont val="돋움"/>
        <family val="3"/>
      </rPr>
      <t>별</t>
    </r>
  </si>
  <si>
    <r>
      <t xml:space="preserve">         </t>
    </r>
    <r>
      <rPr>
        <sz val="10"/>
        <rFont val="Arial"/>
        <family val="2"/>
      </rPr>
      <t xml:space="preserve"> Source :</t>
    </r>
    <r>
      <rPr>
        <sz val="10"/>
        <rFont val="Arial"/>
        <family val="2"/>
      </rPr>
      <t>Jeju Special Self-Governing Province</t>
    </r>
    <r>
      <rPr>
        <sz val="10"/>
        <rFont val="Arial"/>
        <family val="2"/>
      </rPr>
      <t xml:space="preserve"> Health &amp; Hygiene Div.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</si>
  <si>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보건위생과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</si>
  <si>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수치임</t>
    </r>
  </si>
  <si>
    <t>가구수</t>
  </si>
  <si>
    <t>가구원수</t>
  </si>
  <si>
    <t>Household members</t>
  </si>
  <si>
    <t>Single Parent Households Ratio</t>
  </si>
  <si>
    <r>
      <t xml:space="preserve">36. </t>
    </r>
    <r>
      <rPr>
        <b/>
        <sz val="18"/>
        <rFont val="돋움"/>
        <family val="3"/>
      </rPr>
      <t>묘지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납골시설</t>
    </r>
    <r>
      <rPr>
        <b/>
        <sz val="18"/>
        <rFont val="Arial"/>
        <family val="2"/>
      </rPr>
      <t xml:space="preserve">          Cemeteries, Crematorium and Charnel Houses</t>
    </r>
  </si>
  <si>
    <t>2 0 0 5</t>
  </si>
  <si>
    <t>Sub-total</t>
  </si>
  <si>
    <t>Public</t>
  </si>
  <si>
    <t>-</t>
  </si>
  <si>
    <r>
      <t xml:space="preserve">37. </t>
    </r>
    <r>
      <rPr>
        <b/>
        <sz val="18"/>
        <rFont val="굴림"/>
        <family val="3"/>
      </rPr>
      <t>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실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적</t>
    </r>
    <r>
      <rPr>
        <b/>
        <sz val="18"/>
        <rFont val="Arial"/>
        <family val="2"/>
      </rPr>
      <t xml:space="preserve">      Blood Donation Activities</t>
    </r>
  </si>
  <si>
    <r>
      <t xml:space="preserve">38. </t>
    </r>
    <r>
      <rPr>
        <b/>
        <sz val="18"/>
        <rFont val="굴림"/>
        <family val="3"/>
      </rPr>
      <t>방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실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적</t>
    </r>
    <r>
      <rPr>
        <b/>
        <sz val="18"/>
        <rFont val="Arial"/>
        <family val="2"/>
      </rPr>
      <t xml:space="preserve">             Home Visiting Health Service</t>
    </r>
  </si>
  <si>
    <r>
      <t xml:space="preserve">39. </t>
    </r>
    <r>
      <rPr>
        <b/>
        <sz val="18"/>
        <rFont val="돋움"/>
        <family val="3"/>
      </rPr>
      <t>보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건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육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실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적</t>
    </r>
    <r>
      <rPr>
        <b/>
        <sz val="18"/>
        <rFont val="Arial"/>
        <family val="2"/>
      </rPr>
      <t xml:space="preserve">             Health Education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</si>
  <si>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</si>
  <si>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person)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</si>
  <si>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</si>
  <si>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단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체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교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육</t>
    </r>
    <r>
      <rPr>
        <sz val="10"/>
        <rFont val="Arial"/>
        <family val="2"/>
      </rPr>
      <t xml:space="preserve">         Group education</t>
    </r>
  </si>
  <si>
    <r>
      <t>개별교육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               </t>
    </r>
    <r>
      <rPr>
        <sz val="10"/>
        <rFont val="돋움"/>
        <family val="3"/>
      </rPr>
      <t xml:space="preserve">상담
</t>
    </r>
    <r>
      <rPr>
        <sz val="10"/>
        <rFont val="Arial"/>
        <family val="2"/>
      </rPr>
      <t>Individual
Education &amp;
Counseling</t>
    </r>
  </si>
  <si>
    <t>Year</t>
  </si>
  <si>
    <r>
      <t>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Total</t>
    </r>
  </si>
  <si>
    <r>
      <t xml:space="preserve">취학전아동
</t>
    </r>
    <r>
      <rPr>
        <sz val="10"/>
        <rFont val="Arial"/>
        <family val="2"/>
      </rPr>
      <t>Preschool
children</t>
    </r>
  </si>
  <si>
    <r>
      <t>학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생
</t>
    </r>
    <r>
      <rPr>
        <sz val="10"/>
        <rFont val="Arial"/>
        <family val="2"/>
      </rPr>
      <t>Students</t>
    </r>
  </si>
  <si>
    <r>
      <t xml:space="preserve">직장인
</t>
    </r>
    <r>
      <rPr>
        <sz val="10"/>
        <rFont val="Arial"/>
        <family val="2"/>
      </rPr>
      <t>Workers</t>
    </r>
  </si>
  <si>
    <r>
      <t>예비군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민방위
</t>
    </r>
    <r>
      <rPr>
        <sz val="10"/>
        <rFont val="Arial"/>
        <family val="2"/>
      </rPr>
      <t>Reserve forces &amp;
Civil defense</t>
    </r>
  </si>
  <si>
    <r>
      <t>노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인
</t>
    </r>
    <r>
      <rPr>
        <sz val="10"/>
        <rFont val="Arial"/>
        <family val="2"/>
      </rPr>
      <t>The Aged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</si>
  <si>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 xml:space="preserve">타
</t>
    </r>
    <r>
      <rPr>
        <sz val="10"/>
        <rFont val="Arial"/>
        <family val="2"/>
      </rPr>
      <t>Others</t>
    </r>
  </si>
  <si>
    <t xml:space="preserve"> -</t>
  </si>
  <si>
    <t>-</t>
  </si>
  <si>
    <t>2 0 0 6</t>
  </si>
  <si>
    <t>유  료  시  설 Charged Nursing Institution</t>
  </si>
  <si>
    <t>유  료  시  설 Charged Nursing Institution</t>
  </si>
  <si>
    <t>복지주택</t>
  </si>
  <si>
    <t xml:space="preserve"> </t>
  </si>
  <si>
    <t>Welfare House</t>
  </si>
  <si>
    <r>
      <t xml:space="preserve">26.  </t>
    </r>
    <r>
      <rPr>
        <b/>
        <sz val="18"/>
        <rFont val="굴림"/>
        <family val="3"/>
      </rPr>
      <t>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설</t>
    </r>
    <r>
      <rPr>
        <b/>
        <sz val="18"/>
        <rFont val="Arial"/>
        <family val="2"/>
      </rPr>
      <t xml:space="preserve">           Community Senior Service Facilities</t>
    </r>
  </si>
  <si>
    <r>
      <t>합</t>
    </r>
    <r>
      <rPr>
        <sz val="10"/>
        <rFont val="Arial"/>
        <family val="2"/>
      </rPr>
      <t xml:space="preserve">              </t>
    </r>
    <r>
      <rPr>
        <sz val="10"/>
        <rFont val="굴림"/>
        <family val="3"/>
      </rPr>
      <t>계</t>
    </r>
  </si>
  <si>
    <r>
      <t>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봉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설</t>
    </r>
  </si>
  <si>
    <r>
      <t>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설</t>
    </r>
  </si>
  <si>
    <r>
      <t>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</si>
  <si>
    <r>
      <t>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설</t>
    </r>
  </si>
  <si>
    <t>Total</t>
  </si>
  <si>
    <t>Home service center</t>
  </si>
  <si>
    <t>Day care center</t>
  </si>
  <si>
    <t>Cheap day care center</t>
  </si>
  <si>
    <t>Short-term care center</t>
  </si>
  <si>
    <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</si>
  <si>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이용인원
</t>
    </r>
    <r>
      <rPr>
        <sz val="10"/>
        <rFont val="Arial"/>
        <family val="2"/>
      </rPr>
      <t>Persons</t>
    </r>
  </si>
  <si>
    <t>종사자수</t>
  </si>
  <si>
    <r>
      <t xml:space="preserve">가정봉사원수
</t>
    </r>
    <r>
      <rPr>
        <sz val="10"/>
        <rFont val="Arial"/>
        <family val="2"/>
      </rPr>
      <t>Server</t>
    </r>
  </si>
  <si>
    <t>Number of</t>
  </si>
  <si>
    <t>정원</t>
  </si>
  <si>
    <t>현원</t>
  </si>
  <si>
    <t>계</t>
  </si>
  <si>
    <t>유급</t>
  </si>
  <si>
    <t>무급</t>
  </si>
  <si>
    <t>facilities</t>
  </si>
  <si>
    <t>Regular</t>
  </si>
  <si>
    <t>Present</t>
  </si>
  <si>
    <t>Workers</t>
  </si>
  <si>
    <t>Paid</t>
  </si>
  <si>
    <t>Unpaid</t>
  </si>
  <si>
    <t>Households</t>
  </si>
  <si>
    <t>facilities</t>
  </si>
  <si>
    <r>
      <t xml:space="preserve">27. </t>
    </r>
    <r>
      <rPr>
        <b/>
        <sz val="18"/>
        <rFont val="돋움"/>
        <family val="3"/>
      </rPr>
      <t>국민기초생활보장수급자</t>
    </r>
    <r>
      <rPr>
        <b/>
        <sz val="18"/>
        <rFont val="Arial"/>
        <family val="2"/>
      </rPr>
      <t xml:space="preserve">         Basic Livelihood Security Recipients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</si>
  <si>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가구수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</si>
  <si>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t>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</si>
  <si>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t>일반수급자</t>
  </si>
  <si>
    <t>시설수급자</t>
  </si>
  <si>
    <r>
      <t>특례수급자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2)</t>
    </r>
  </si>
  <si>
    <t>Total  receipients</t>
  </si>
  <si>
    <t>General receipients</t>
  </si>
  <si>
    <t>Institutionalized receipients</t>
  </si>
  <si>
    <t>Special receipients</t>
  </si>
  <si>
    <r>
      <t>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구</t>
    </r>
  </si>
  <si>
    <r>
      <t>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원</t>
    </r>
  </si>
  <si>
    <t>시설수</t>
  </si>
  <si>
    <t>가구</t>
  </si>
  <si>
    <t>Numver of</t>
  </si>
  <si>
    <t>Persons</t>
  </si>
  <si>
    <t>Households</t>
  </si>
  <si>
    <t>2 0 0 6</t>
  </si>
  <si>
    <t>2 0 0 5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</si>
  <si>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'01-03</t>
    </r>
    <r>
      <rPr>
        <sz val="10"/>
        <rFont val="굴림"/>
        <family val="3"/>
      </rPr>
      <t>년도까지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가구는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일반수급자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가구수이며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인원은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일반수급자와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시설수급자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수치임</t>
    </r>
  </si>
  <si>
    <t>…</t>
  </si>
  <si>
    <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수
</t>
    </r>
    <r>
      <rPr>
        <sz val="10"/>
        <rFont val="Arial"/>
        <family val="2"/>
      </rPr>
      <t>No. of
facilities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</si>
  <si>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자
</t>
    </r>
    <r>
      <rPr>
        <sz val="10"/>
        <rFont val="Arial"/>
        <family val="2"/>
      </rPr>
      <t>Admitted</t>
    </r>
  </si>
  <si>
    <r>
      <t>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자
</t>
    </r>
    <r>
      <rPr>
        <sz val="10"/>
        <rFont val="Arial"/>
        <family val="2"/>
      </rPr>
      <t>Discharged</t>
    </r>
  </si>
  <si>
    <t>(Unit : number, each)</t>
  </si>
  <si>
    <t>-</t>
  </si>
  <si>
    <t>-</t>
  </si>
  <si>
    <t>-</t>
  </si>
  <si>
    <r>
      <t xml:space="preserve">35. </t>
    </r>
    <r>
      <rPr>
        <b/>
        <sz val="18"/>
        <color indexed="8"/>
        <rFont val="한양신명조,한컴돋움"/>
        <family val="3"/>
      </rPr>
      <t>저소득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모</t>
    </r>
    <r>
      <rPr>
        <b/>
        <sz val="18"/>
        <color indexed="8"/>
        <rFont val="Arial"/>
        <family val="2"/>
      </rPr>
      <t>·</t>
    </r>
    <r>
      <rPr>
        <b/>
        <sz val="18"/>
        <color indexed="8"/>
        <rFont val="한양신명조,한컴돋움"/>
        <family val="3"/>
      </rPr>
      <t>부자가정</t>
    </r>
    <r>
      <rPr>
        <b/>
        <sz val="18"/>
        <color indexed="8"/>
        <rFont val="Arial"/>
        <family val="2"/>
      </rPr>
      <t xml:space="preserve">    Low-income Single Parent Families</t>
    </r>
  </si>
  <si>
    <r>
      <t xml:space="preserve">28. </t>
    </r>
    <r>
      <rPr>
        <b/>
        <sz val="18"/>
        <rFont val="굴림"/>
        <family val="3"/>
      </rPr>
      <t>여성복지시설</t>
    </r>
    <r>
      <rPr>
        <b/>
        <sz val="18"/>
        <rFont val="Arial"/>
        <family val="2"/>
      </rPr>
      <t xml:space="preserve">          Women's Welfare Institutions</t>
    </r>
  </si>
  <si>
    <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</si>
  <si>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t>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설
</t>
    </r>
    <r>
      <rPr>
        <sz val="10"/>
        <rFont val="Arial"/>
        <family val="2"/>
      </rPr>
      <t>Maternal and child welfare institution</t>
    </r>
  </si>
  <si>
    <t>성매매 피해자 지원시설
Facilities for Victims of Forced Prostitution</t>
  </si>
  <si>
    <r>
      <t xml:space="preserve">연말현재
생활인원
</t>
    </r>
    <r>
      <rPr>
        <sz val="10"/>
        <rFont val="Arial"/>
        <family val="2"/>
      </rPr>
      <t>Inmates as
of year-end</t>
    </r>
  </si>
  <si>
    <r>
      <t xml:space="preserve">29. </t>
    </r>
    <r>
      <rPr>
        <b/>
        <sz val="18"/>
        <rFont val="굴림"/>
        <family val="3"/>
      </rPr>
      <t>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성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폭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력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상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담</t>
    </r>
    <r>
      <rPr>
        <b/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         Counseling Activities for Women</t>
    </r>
  </si>
  <si>
    <t>가정폭력</t>
  </si>
  <si>
    <t>성폭력</t>
  </si>
  <si>
    <t>성매매피해</t>
  </si>
  <si>
    <t>Domestic Violence</t>
  </si>
  <si>
    <t>Sexual Violence</t>
  </si>
  <si>
    <t>Victims of Forced Prostitution</t>
  </si>
  <si>
    <t>상담소개소</t>
  </si>
  <si>
    <t>상담건수</t>
  </si>
  <si>
    <t>의료지원</t>
  </si>
  <si>
    <t>기타</t>
  </si>
  <si>
    <t>No. of Counseling Centers</t>
  </si>
  <si>
    <t>No. of Counseling</t>
  </si>
  <si>
    <t>Counseling</t>
  </si>
  <si>
    <t>Legal Aid</t>
  </si>
  <si>
    <t>Medical Aid</t>
  </si>
  <si>
    <t>Victim's facility</t>
  </si>
  <si>
    <t>Household</t>
  </si>
  <si>
    <r>
      <t xml:space="preserve">30. </t>
    </r>
    <r>
      <rPr>
        <b/>
        <sz val="18"/>
        <rFont val="돋움"/>
        <family val="3"/>
      </rPr>
      <t>소년</t>
    </r>
    <r>
      <rPr>
        <b/>
        <sz val="18"/>
        <rFont val="Arial"/>
        <family val="2"/>
      </rPr>
      <t xml:space="preserve"> · </t>
    </r>
    <r>
      <rPr>
        <b/>
        <sz val="18"/>
        <rFont val="돋움"/>
        <family val="3"/>
      </rPr>
      <t>소녀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가정현황</t>
    </r>
    <r>
      <rPr>
        <b/>
        <sz val="18"/>
        <rFont val="Arial"/>
        <family val="2"/>
      </rPr>
      <t xml:space="preserve">     The State of Households headed by child     </t>
    </r>
  </si>
  <si>
    <r>
      <t>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</si>
  <si>
    <r>
      <t>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</si>
  <si>
    <r>
      <t>재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</si>
  <si>
    <t>School   Attendance</t>
  </si>
  <si>
    <r>
      <t>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</si>
  <si>
    <r>
      <t>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</si>
  <si>
    <r>
      <t>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</si>
  <si>
    <r>
      <t>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</si>
  <si>
    <r>
      <t>기타</t>
    </r>
    <r>
      <rPr>
        <sz val="10"/>
        <rFont val="Arial"/>
        <family val="2"/>
      </rPr>
      <t>(</t>
    </r>
    <r>
      <rPr>
        <sz val="10"/>
        <rFont val="돋움"/>
        <family val="3"/>
      </rPr>
      <t>미재학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Arial"/>
        <family val="2"/>
      </rPr>
      <t>)</t>
    </r>
  </si>
  <si>
    <t>Householder</t>
  </si>
  <si>
    <t>members</t>
  </si>
  <si>
    <t>Pre-school</t>
  </si>
  <si>
    <t>Primary
school</t>
  </si>
  <si>
    <t>Middle
school</t>
  </si>
  <si>
    <t>High school</t>
  </si>
  <si>
    <t>2 0 0 6</t>
  </si>
  <si>
    <r>
      <t xml:space="preserve">13. </t>
    </r>
    <r>
      <rPr>
        <b/>
        <sz val="18"/>
        <rFont val="돋움"/>
        <family val="3"/>
      </rPr>
      <t>보건소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구강보건사업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실적</t>
    </r>
    <r>
      <rPr>
        <b/>
        <sz val="18"/>
        <rFont val="Arial"/>
        <family val="2"/>
      </rPr>
      <t xml:space="preserve"> Oral health activities at health centers</t>
    </r>
  </si>
  <si>
    <t>Year</t>
  </si>
  <si>
    <t>인원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</si>
  <si>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건수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</si>
  <si>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t xml:space="preserve">구강보건교육
</t>
    </r>
    <r>
      <rPr>
        <sz val="10"/>
        <rFont val="Arial"/>
        <family val="2"/>
      </rPr>
      <t>Oral health education</t>
    </r>
  </si>
  <si>
    <r>
      <t xml:space="preserve">홈메우기
</t>
    </r>
    <r>
      <rPr>
        <sz val="10"/>
        <rFont val="Arial"/>
        <family val="2"/>
      </rPr>
      <t>Pit and fissure sealing</t>
    </r>
  </si>
  <si>
    <r>
      <t xml:space="preserve">치면세마
</t>
    </r>
    <r>
      <rPr>
        <sz val="10"/>
        <rFont val="Arial"/>
        <family val="2"/>
      </rPr>
      <t>Oral prophylaxis</t>
    </r>
  </si>
  <si>
    <r>
      <t xml:space="preserve">불소도포
</t>
    </r>
    <r>
      <rPr>
        <sz val="10"/>
        <rFont val="Arial"/>
        <family val="2"/>
      </rPr>
      <t>Topical fluoride application</t>
    </r>
  </si>
  <si>
    <r>
      <t xml:space="preserve">불소용액양치
</t>
    </r>
    <r>
      <rPr>
        <sz val="10"/>
        <rFont val="Arial"/>
        <family val="2"/>
      </rPr>
      <t>Fluoride mouth rinsing</t>
    </r>
  </si>
  <si>
    <r>
      <t xml:space="preserve">기타
</t>
    </r>
    <r>
      <rPr>
        <sz val="10"/>
        <rFont val="Arial"/>
        <family val="2"/>
      </rPr>
      <t>Others</t>
    </r>
  </si>
  <si>
    <r>
      <t xml:space="preserve"> 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돋움"/>
        <family val="3"/>
      </rPr>
      <t>기타에는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식이조절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돋움"/>
        <family val="3"/>
      </rPr>
      <t>교환기유치발거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돋움"/>
        <family val="3"/>
      </rPr>
      <t>우식병소충전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돋움"/>
        <family val="3"/>
      </rPr>
      <t>유치치수절단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등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포함</t>
    </r>
  </si>
  <si>
    <r>
      <t xml:space="preserve">14. </t>
    </r>
    <r>
      <rPr>
        <b/>
        <sz val="18"/>
        <rFont val="굴림"/>
        <family val="3"/>
      </rPr>
      <t>모자보건사업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실적</t>
    </r>
    <r>
      <rPr>
        <b/>
        <sz val="18"/>
        <rFont val="Arial"/>
        <family val="2"/>
      </rPr>
      <t xml:space="preserve">          Maternal and Child Health Care Activities</t>
    </r>
  </si>
  <si>
    <r>
      <t>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리</t>
    </r>
  </si>
  <si>
    <r>
      <t>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</si>
  <si>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t>Maternal and child health care program</t>
  </si>
  <si>
    <t>Health examination activities</t>
  </si>
  <si>
    <r>
      <t>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</si>
  <si>
    <r>
      <t>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</si>
  <si>
    <r>
      <t>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부</t>
    </r>
  </si>
  <si>
    <r>
      <t>영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아</t>
    </r>
  </si>
  <si>
    <t>Registered pregnant women</t>
  </si>
  <si>
    <t>Registered infants/children</t>
  </si>
  <si>
    <t>Pregnant women</t>
  </si>
  <si>
    <t>Infants/children</t>
  </si>
  <si>
    <t>2 0 0 2</t>
  </si>
  <si>
    <r>
      <t xml:space="preserve">15. </t>
    </r>
    <r>
      <rPr>
        <b/>
        <sz val="18"/>
        <rFont val="굴림"/>
        <family val="3"/>
      </rPr>
      <t>건강보험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적용인구</t>
    </r>
    <r>
      <rPr>
        <b/>
        <vertAlign val="superscript"/>
        <sz val="18"/>
        <rFont val="Arial"/>
        <family val="2"/>
      </rPr>
      <t xml:space="preserve">  </t>
    </r>
    <r>
      <rPr>
        <b/>
        <sz val="18"/>
        <rFont val="Arial"/>
        <family val="2"/>
      </rPr>
      <t xml:space="preserve">           Beneficiaries of Health Insurance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</si>
  <si>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</si>
  <si>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>( Unit : person, number)</t>
  </si>
  <si>
    <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</si>
  <si>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t>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
Worker</t>
    </r>
  </si>
  <si>
    <r>
      <t>공무원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사립학교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교직원</t>
    </r>
    <r>
      <rPr>
        <sz val="10"/>
        <rFont val="Arial"/>
        <family val="2"/>
      </rPr>
      <t xml:space="preserve">
Government employees and private school teachers</t>
    </r>
  </si>
  <si>
    <t>지     역  
Self-employed</t>
  </si>
  <si>
    <r>
      <t xml:space="preserve">사업장수
</t>
    </r>
    <r>
      <rPr>
        <sz val="10"/>
        <rFont val="Arial"/>
        <family val="2"/>
      </rPr>
      <t>Workplace</t>
    </r>
  </si>
  <si>
    <r>
      <t xml:space="preserve">적용인구
</t>
    </r>
    <r>
      <rPr>
        <sz val="10"/>
        <rFont val="Arial"/>
        <family val="2"/>
      </rPr>
      <t>Covered persons</t>
    </r>
  </si>
  <si>
    <t xml:space="preserve"> 세 대 주householder</t>
  </si>
  <si>
    <r>
      <t xml:space="preserve">가입자
</t>
    </r>
    <r>
      <rPr>
        <sz val="10"/>
        <rFont val="Arial"/>
        <family val="2"/>
      </rPr>
      <t>Insured</t>
    </r>
  </si>
  <si>
    <r>
      <t xml:space="preserve">계
</t>
    </r>
    <r>
      <rPr>
        <sz val="10"/>
        <rFont val="Arial"/>
        <family val="2"/>
      </rPr>
      <t>Total</t>
    </r>
  </si>
  <si>
    <r>
      <t xml:space="preserve">피부양자
</t>
    </r>
    <r>
      <rPr>
        <sz val="10"/>
        <rFont val="Arial"/>
        <family val="2"/>
      </rPr>
      <t>Dependents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</si>
  <si>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국민건강보험공단제주지사</t>
    </r>
  </si>
  <si>
    <t>Source : National Health Insurance Corporation</t>
  </si>
  <si>
    <t>주) · 지역: 제주도 주민등록상 주소지 가입자(일반 사병 포함)</t>
  </si>
  <si>
    <t xml:space="preserve">     · 근로자 및 공무원, 사립학교 교직원의 피부양자는 제주도 주민등록주소지 및 도외 포함</t>
  </si>
  <si>
    <t xml:space="preserve">     · 근로자 및 공무원, 사립학교 교직원의 가입자는 서귀포와 제주지사에서 관리하는 사업장 및 기관</t>
  </si>
  <si>
    <t>합  계</t>
  </si>
  <si>
    <t>Total</t>
  </si>
  <si>
    <t>Medical insurance for employees</t>
  </si>
  <si>
    <t>Government employees and private school teachers</t>
  </si>
  <si>
    <r>
      <t xml:space="preserve">17. </t>
    </r>
    <r>
      <rPr>
        <b/>
        <sz val="18"/>
        <color indexed="8"/>
        <rFont val="한양신명조,한컴돋움"/>
        <family val="3"/>
      </rPr>
      <t>건강보험대상자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 xml:space="preserve">진료실적
</t>
    </r>
    <r>
      <rPr>
        <b/>
        <sz val="18"/>
        <color indexed="8"/>
        <rFont val="Arial"/>
        <family val="2"/>
      </rPr>
      <t xml:space="preserve"> Medical Treatment Activities of The Medically Insured</t>
    </r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</si>
  <si>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한양신명조,한컴돋움"/>
        <family val="3"/>
      </rPr>
      <t>건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한양신명조,한컴돋움"/>
        <family val="3"/>
      </rPr>
      <t>일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한양신명조,한컴돋움"/>
        <family val="3"/>
      </rPr>
      <t>천원</t>
    </r>
    <r>
      <rPr>
        <sz val="10"/>
        <color indexed="8"/>
        <rFont val="Arial"/>
        <family val="2"/>
      </rPr>
      <t>)</t>
    </r>
  </si>
  <si>
    <t>(Unit : case, day, 1,000won)</t>
  </si>
  <si>
    <t>진료건수</t>
  </si>
  <si>
    <r>
      <t xml:space="preserve">  </t>
    </r>
    <r>
      <rPr>
        <sz val="10"/>
        <color indexed="8"/>
        <rFont val="한양신명조,한컴돋움"/>
        <family val="3"/>
      </rPr>
      <t>일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수</t>
    </r>
    <r>
      <rPr>
        <sz val="10"/>
        <color indexed="8"/>
        <rFont val="Arial"/>
        <family val="2"/>
      </rPr>
      <t xml:space="preserve">  
Days </t>
    </r>
  </si>
  <si>
    <r>
      <t>진</t>
    </r>
    <r>
      <rPr>
        <sz val="10"/>
        <color indexed="8"/>
        <rFont val="Arial"/>
        <family val="2"/>
      </rPr>
      <t xml:space="preserve">     </t>
    </r>
    <r>
      <rPr>
        <sz val="10"/>
        <color indexed="8"/>
        <rFont val="한양신명조,한컴돋움"/>
        <family val="3"/>
      </rPr>
      <t>료</t>
    </r>
    <r>
      <rPr>
        <sz val="10"/>
        <color indexed="8"/>
        <rFont val="Arial"/>
        <family val="2"/>
      </rPr>
      <t xml:space="preserve">     </t>
    </r>
    <r>
      <rPr>
        <sz val="10"/>
        <color indexed="8"/>
        <rFont val="한양신명조,한컴돋움"/>
        <family val="3"/>
      </rPr>
      <t>비</t>
    </r>
    <r>
      <rPr>
        <sz val="10"/>
        <color indexed="8"/>
        <rFont val="Arial"/>
        <family val="2"/>
      </rPr>
      <t xml:space="preserve">   
 Amount of medical fees</t>
    </r>
  </si>
  <si>
    <t xml:space="preserve"> </t>
  </si>
  <si>
    <r>
      <t>내</t>
    </r>
    <r>
      <rPr>
        <sz val="10"/>
        <color indexed="8"/>
        <rFont val="Arial"/>
        <family val="2"/>
      </rPr>
      <t xml:space="preserve">   </t>
    </r>
    <r>
      <rPr>
        <sz val="10"/>
        <color indexed="8"/>
        <rFont val="한양신명조,한컴돋움"/>
        <family val="3"/>
      </rPr>
      <t>원</t>
    </r>
  </si>
  <si>
    <r>
      <t>진</t>
    </r>
    <r>
      <rPr>
        <sz val="10"/>
        <color indexed="8"/>
        <rFont val="Arial"/>
        <family val="2"/>
      </rPr>
      <t xml:space="preserve">   </t>
    </r>
    <r>
      <rPr>
        <sz val="10"/>
        <color indexed="8"/>
        <rFont val="한양신명조,한컴돋움"/>
        <family val="3"/>
      </rPr>
      <t>료</t>
    </r>
  </si>
  <si>
    <t>계</t>
  </si>
  <si>
    <t>조합부담</t>
  </si>
  <si>
    <t>본인부담</t>
  </si>
  <si>
    <t>Cases of medical treatment</t>
  </si>
  <si>
    <t> Visit for medical treatment</t>
  </si>
  <si>
    <t>Medical treatment</t>
  </si>
  <si>
    <t>Covered by association</t>
  </si>
  <si>
    <t>Covered by the patient</t>
  </si>
  <si>
    <r>
      <t> </t>
    </r>
    <r>
      <rPr>
        <sz val="10"/>
        <color indexed="8"/>
        <rFont val="한양신명조,한컴돋움"/>
        <family val="3"/>
      </rPr>
      <t>입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한양신명조,한컴돋움"/>
        <family val="3"/>
      </rPr>
      <t>원</t>
    </r>
  </si>
  <si>
    <t> In-patients</t>
  </si>
  <si>
    <r>
      <t>외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한양신명조,한컴돋움"/>
        <family val="3"/>
      </rPr>
      <t>래</t>
    </r>
  </si>
  <si>
    <t> Out-patients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</si>
  <si>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국민건강보험공단제주지사</t>
    </r>
  </si>
</sst>
</file>

<file path=xl/styles.xml><?xml version="1.0" encoding="utf-8"?>
<styleSheet xmlns="http://schemas.openxmlformats.org/spreadsheetml/2006/main">
  <numFmts count="3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_-;&quot;\&quot;\!\-* #,##0_-;_-* &quot;-&quot;_-;_-@_-"/>
    <numFmt numFmtId="178" formatCode="#,##0;;\-;"/>
    <numFmt numFmtId="179" formatCode="\-"/>
    <numFmt numFmtId="180" formatCode="#,##0;;&quot;-&quot;"/>
    <numFmt numFmtId="181" formatCode="0_);[Red]\(0\)"/>
    <numFmt numFmtId="182" formatCode="0_ "/>
    <numFmt numFmtId="183" formatCode="#,##0_);[Red]\(#,##0\)"/>
    <numFmt numFmtId="184" formatCode="#,##0;;\-"/>
    <numFmt numFmtId="185" formatCode="#,##0;[Red]#,##0"/>
    <numFmt numFmtId="186" formatCode="#,##0\ ;;\-\ ;"/>
    <numFmt numFmtId="187" formatCode="#,##0_);\(#,##0\)"/>
    <numFmt numFmtId="188" formatCode="#,##0\ ;;\ \-;"/>
    <numFmt numFmtId="189" formatCode="\'\'\'\'\'\'\'\'General"/>
    <numFmt numFmtId="190" formatCode="_-* #,##0.00_-;\-* #,##0.00_-;_-* &quot;-&quot;_-;_-@_-"/>
    <numFmt numFmtId="191" formatCode="\(#,##0\);;\-;"/>
    <numFmt numFmtId="192" formatCode="0_);\(0\)"/>
    <numFmt numFmtId="193" formatCode="0_);[Red]&quot;\&quot;\!\(0&quot;\&quot;\!\)"/>
    <numFmt numFmtId="194" formatCode="0.0_);[Red]\(0.0\)"/>
    <numFmt numFmtId="195" formatCode="0.00_);[Red]\(0.00\)"/>
  </numFmts>
  <fonts count="45">
    <font>
      <sz val="10"/>
      <name val="Arial"/>
      <family val="2"/>
    </font>
    <font>
      <sz val="8"/>
      <name val="돋움"/>
      <family val="3"/>
    </font>
    <font>
      <sz val="10"/>
      <name val="굴림"/>
      <family val="3"/>
    </font>
    <font>
      <b/>
      <sz val="18"/>
      <name val="굴림"/>
      <family val="3"/>
    </font>
    <font>
      <sz val="10"/>
      <name val="돋움"/>
      <family val="3"/>
    </font>
    <font>
      <sz val="11"/>
      <name val="돋움"/>
      <family val="3"/>
    </font>
    <font>
      <sz val="12"/>
      <name val="바탕체"/>
      <family val="1"/>
    </font>
    <font>
      <sz val="7"/>
      <name val="Arial Narrow"/>
      <family val="2"/>
    </font>
    <font>
      <b/>
      <sz val="14"/>
      <name val="굴림체"/>
      <family val="3"/>
    </font>
    <font>
      <sz val="10"/>
      <color indexed="8"/>
      <name val="돋움"/>
      <family val="3"/>
    </font>
    <font>
      <b/>
      <sz val="18"/>
      <name val="Arial"/>
      <family val="2"/>
    </font>
    <font>
      <sz val="18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name val="굴림"/>
      <family val="3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굴림"/>
      <family val="3"/>
    </font>
    <font>
      <sz val="16"/>
      <name val="Arial"/>
      <family val="2"/>
    </font>
    <font>
      <b/>
      <sz val="14"/>
      <name val="바탕체"/>
      <family val="1"/>
    </font>
    <font>
      <sz val="9"/>
      <name val="Arial"/>
      <family val="2"/>
    </font>
    <font>
      <b/>
      <sz val="18"/>
      <name val="돋움"/>
      <family val="3"/>
    </font>
    <font>
      <b/>
      <sz val="11"/>
      <name val="돋움"/>
      <family val="3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vertAlign val="superscript"/>
      <sz val="18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한양신명조,한컴돋움"/>
      <family val="3"/>
    </font>
    <font>
      <sz val="10"/>
      <color indexed="8"/>
      <name val="한양신명조,한컴돋움"/>
      <family val="3"/>
    </font>
    <font>
      <sz val="8"/>
      <name val="Arial"/>
      <family val="2"/>
    </font>
    <font>
      <sz val="8"/>
      <name val="바탕"/>
      <family val="1"/>
    </font>
    <font>
      <sz val="9"/>
      <name val="돋움"/>
      <family val="3"/>
    </font>
    <font>
      <sz val="9"/>
      <name val="굴림체"/>
      <family val="3"/>
    </font>
    <font>
      <b/>
      <sz val="9"/>
      <color indexed="10"/>
      <name val="Arial"/>
      <family val="2"/>
    </font>
    <font>
      <sz val="10"/>
      <color indexed="63"/>
      <name val="Arial"/>
      <family val="2"/>
    </font>
    <font>
      <sz val="9"/>
      <name val="굴림"/>
      <family val="3"/>
    </font>
    <font>
      <sz val="9"/>
      <color indexed="8"/>
      <name val="Arial"/>
      <family val="2"/>
    </font>
    <font>
      <sz val="9"/>
      <color indexed="8"/>
      <name val="돋움"/>
      <family val="3"/>
    </font>
    <font>
      <b/>
      <sz val="11"/>
      <color indexed="10"/>
      <name val="돋움"/>
      <family val="3"/>
    </font>
    <font>
      <b/>
      <sz val="22"/>
      <name val="굴림"/>
      <family val="3"/>
    </font>
    <font>
      <b/>
      <sz val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6" fillId="0" borderId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</cellStyleXfs>
  <cellXfs count="127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1" xfId="0" applyFont="1" applyBorder="1" applyAlignment="1">
      <alignment horizontal="left" vertical="center" shrinkToFit="1"/>
    </xf>
    <xf numFmtId="0" fontId="13" fillId="0" borderId="0" xfId="0" applyFont="1" applyAlignment="1">
      <alignment vertical="center"/>
    </xf>
    <xf numFmtId="0" fontId="13" fillId="0" borderId="1" xfId="0" applyFont="1" applyBorder="1" applyAlignment="1" quotePrefix="1">
      <alignment horizontal="left" vertical="center" shrinkToFit="1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178" fontId="13" fillId="0" borderId="0" xfId="0" applyNumberFormat="1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shrinkToFit="1"/>
    </xf>
    <xf numFmtId="178" fontId="14" fillId="0" borderId="3" xfId="0" applyNumberFormat="1" applyFont="1" applyFill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176" fontId="0" fillId="0" borderId="0" xfId="18" applyNumberFormat="1" applyFont="1" applyBorder="1" applyAlignment="1">
      <alignment horizontal="center" vertical="center"/>
    </xf>
    <xf numFmtId="179" fontId="0" fillId="0" borderId="0" xfId="18" applyNumberFormat="1" applyFont="1" applyBorder="1" applyAlignment="1">
      <alignment horizontal="center" vertical="center"/>
    </xf>
    <xf numFmtId="178" fontId="0" fillId="0" borderId="0" xfId="20" applyNumberFormat="1" applyFont="1" applyBorder="1" applyAlignment="1">
      <alignment horizontal="center" vertical="center"/>
    </xf>
    <xf numFmtId="180" fontId="13" fillId="0" borderId="2" xfId="19" applyNumberFormat="1" applyFont="1" applyBorder="1" applyAlignment="1">
      <alignment horizontal="center" vertical="center"/>
    </xf>
    <xf numFmtId="180" fontId="13" fillId="0" borderId="0" xfId="19" applyNumberFormat="1" applyFont="1" applyBorder="1" applyAlignment="1">
      <alignment horizontal="center" vertical="center"/>
    </xf>
    <xf numFmtId="179" fontId="0" fillId="0" borderId="0" xfId="18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14" fillId="0" borderId="3" xfId="19" applyNumberFormat="1" applyFont="1" applyBorder="1" applyAlignment="1">
      <alignment horizontal="center" vertical="center"/>
    </xf>
    <xf numFmtId="180" fontId="14" fillId="0" borderId="4" xfId="19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shrinkToFit="1"/>
    </xf>
    <xf numFmtId="0" fontId="0" fillId="0" borderId="0" xfId="0" applyFont="1" applyAlignment="1" quotePrefix="1">
      <alignment horizontal="center" vertical="center"/>
    </xf>
    <xf numFmtId="180" fontId="13" fillId="0" borderId="2" xfId="0" applyNumberFormat="1" applyFont="1" applyBorder="1" applyAlignment="1">
      <alignment horizontal="center" vertical="center"/>
    </xf>
    <xf numFmtId="180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8" fontId="13" fillId="0" borderId="2" xfId="0" applyNumberFormat="1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>
      <alignment horizontal="center" vertical="center"/>
    </xf>
    <xf numFmtId="181" fontId="13" fillId="0" borderId="0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78" fontId="14" fillId="0" borderId="5" xfId="0" applyNumberFormat="1" applyFont="1" applyFill="1" applyBorder="1" applyAlignment="1">
      <alignment horizontal="center" vertical="center"/>
    </xf>
    <xf numFmtId="178" fontId="14" fillId="0" borderId="3" xfId="0" applyNumberFormat="1" applyFont="1" applyFill="1" applyBorder="1" applyAlignment="1">
      <alignment horizontal="center" vertical="center"/>
    </xf>
    <xf numFmtId="181" fontId="14" fillId="0" borderId="3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2" fillId="2" borderId="6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vertical="center"/>
    </xf>
    <xf numFmtId="0" fontId="18" fillId="0" borderId="0" xfId="0" applyFont="1" applyAlignment="1">
      <alignment horizontal="left" vertical="center"/>
    </xf>
    <xf numFmtId="3" fontId="13" fillId="0" borderId="0" xfId="0" applyNumberFormat="1" applyFont="1" applyAlignment="1">
      <alignment horizontal="center" vertical="center"/>
    </xf>
    <xf numFmtId="178" fontId="13" fillId="0" borderId="2" xfId="0" applyNumberFormat="1" applyFont="1" applyBorder="1" applyAlignment="1">
      <alignment horizontal="center" vertical="center"/>
    </xf>
    <xf numFmtId="178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1" xfId="0" applyFont="1" applyBorder="1" applyAlignment="1" quotePrefix="1">
      <alignment horizontal="left" vertical="center" shrinkToFit="1"/>
    </xf>
    <xf numFmtId="3" fontId="0" fillId="0" borderId="0" xfId="0" applyNumberFormat="1" applyFont="1" applyAlignment="1">
      <alignment horizontal="center" vertical="center"/>
    </xf>
    <xf numFmtId="178" fontId="14" fillId="0" borderId="3" xfId="0" applyNumberFormat="1" applyFont="1" applyBorder="1" applyAlignment="1">
      <alignment horizontal="center" vertical="center"/>
    </xf>
    <xf numFmtId="176" fontId="13" fillId="0" borderId="2" xfId="18" applyNumberFormat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176" fontId="13" fillId="0" borderId="0" xfId="18" applyNumberFormat="1" applyFont="1" applyBorder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180" fontId="14" fillId="0" borderId="3" xfId="0" applyNumberFormat="1" applyFont="1" applyBorder="1" applyAlignment="1">
      <alignment horizontal="center" vertical="center"/>
    </xf>
    <xf numFmtId="180" fontId="14" fillId="0" borderId="4" xfId="0" applyNumberFormat="1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13" fillId="0" borderId="0" xfId="18" applyNumberFormat="1" applyFont="1" applyFill="1" applyBorder="1" applyAlignment="1">
      <alignment horizontal="center" vertical="center"/>
    </xf>
    <xf numFmtId="3" fontId="13" fillId="0" borderId="0" xfId="0" applyNumberFormat="1" applyFont="1" applyFill="1" applyAlignment="1">
      <alignment horizontal="center" vertical="center"/>
    </xf>
    <xf numFmtId="176" fontId="13" fillId="0" borderId="0" xfId="19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6" fontId="0" fillId="0" borderId="2" xfId="18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179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83" fontId="13" fillId="0" borderId="0" xfId="0" applyNumberFormat="1" applyFont="1" applyBorder="1" applyAlignment="1">
      <alignment horizontal="center" vertical="center"/>
    </xf>
    <xf numFmtId="182" fontId="13" fillId="0" borderId="0" xfId="0" applyNumberFormat="1" applyFont="1" applyBorder="1" applyAlignment="1">
      <alignment horizontal="center" vertical="center"/>
    </xf>
    <xf numFmtId="182" fontId="13" fillId="0" borderId="1" xfId="0" applyNumberFormat="1" applyFont="1" applyBorder="1" applyAlignment="1">
      <alignment horizontal="center" vertical="center"/>
    </xf>
    <xf numFmtId="178" fontId="13" fillId="0" borderId="0" xfId="0" applyNumberFormat="1" applyFont="1" applyFill="1" applyBorder="1" applyAlignment="1">
      <alignment horizontal="center" vertical="center" wrapText="1"/>
    </xf>
    <xf numFmtId="182" fontId="13" fillId="0" borderId="2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 quotePrefix="1">
      <alignment horizontal="center" vertical="center" wrapText="1" shrinkToFit="1"/>
    </xf>
    <xf numFmtId="0" fontId="0" fillId="2" borderId="7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183" fontId="13" fillId="0" borderId="0" xfId="18" applyNumberFormat="1" applyFont="1" applyBorder="1" applyAlignment="1">
      <alignment horizontal="center" vertical="center"/>
    </xf>
    <xf numFmtId="180" fontId="13" fillId="0" borderId="2" xfId="18" applyNumberFormat="1" applyFont="1" applyBorder="1" applyAlignment="1">
      <alignment horizontal="center" vertical="center"/>
    </xf>
    <xf numFmtId="180" fontId="13" fillId="0" borderId="0" xfId="18" applyNumberFormat="1" applyFont="1" applyBorder="1" applyAlignment="1">
      <alignment horizontal="center" vertical="center"/>
    </xf>
    <xf numFmtId="0" fontId="13" fillId="0" borderId="0" xfId="0" applyFont="1" applyBorder="1" applyAlignment="1" quotePrefix="1">
      <alignment horizontal="center" vertical="center"/>
    </xf>
    <xf numFmtId="180" fontId="13" fillId="0" borderId="1" xfId="18" applyNumberFormat="1" applyFont="1" applyBorder="1" applyAlignment="1">
      <alignment horizontal="center" vertical="center"/>
    </xf>
    <xf numFmtId="184" fontId="13" fillId="0" borderId="0" xfId="0" applyNumberFormat="1" applyFont="1" applyBorder="1" applyAlignment="1">
      <alignment horizontal="center" vertical="center"/>
    </xf>
    <xf numFmtId="184" fontId="13" fillId="0" borderId="2" xfId="18" applyNumberFormat="1" applyFont="1" applyBorder="1" applyAlignment="1">
      <alignment horizontal="center" vertical="center"/>
    </xf>
    <xf numFmtId="184" fontId="13" fillId="0" borderId="0" xfId="18" applyNumberFormat="1" applyFont="1" applyBorder="1" applyAlignment="1">
      <alignment horizontal="center" vertical="center"/>
    </xf>
    <xf numFmtId="184" fontId="13" fillId="0" borderId="2" xfId="19" applyNumberFormat="1" applyFont="1" applyBorder="1" applyAlignment="1">
      <alignment horizontal="center" vertical="center"/>
    </xf>
    <xf numFmtId="184" fontId="13" fillId="0" borderId="0" xfId="19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184" fontId="13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8" fontId="13" fillId="0" borderId="2" xfId="0" applyNumberFormat="1" applyFont="1" applyFill="1" applyBorder="1" applyAlignment="1">
      <alignment horizontal="center" vertical="center" shrinkToFit="1"/>
    </xf>
    <xf numFmtId="0" fontId="24" fillId="0" borderId="0" xfId="0" applyFont="1" applyAlignment="1">
      <alignment vertical="center"/>
    </xf>
    <xf numFmtId="184" fontId="13" fillId="0" borderId="0" xfId="0" applyNumberFormat="1" applyFont="1" applyBorder="1" applyAlignment="1">
      <alignment horizontal="center" vertical="center" shrinkToFit="1"/>
    </xf>
    <xf numFmtId="3" fontId="13" fillId="0" borderId="0" xfId="0" applyNumberFormat="1" applyFont="1" applyBorder="1" applyAlignment="1" quotePrefix="1">
      <alignment horizontal="center" vertical="center"/>
    </xf>
    <xf numFmtId="0" fontId="2" fillId="2" borderId="8" xfId="0" applyFont="1" applyFill="1" applyBorder="1" applyAlignment="1" quotePrefix="1">
      <alignment horizontal="center" vertical="center" shrinkToFit="1"/>
    </xf>
    <xf numFmtId="177" fontId="5" fillId="0" borderId="0" xfId="18" applyFont="1" applyAlignment="1">
      <alignment/>
    </xf>
    <xf numFmtId="177" fontId="5" fillId="0" borderId="0" xfId="18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77" fontId="0" fillId="0" borderId="0" xfId="18" applyFont="1" applyAlignment="1">
      <alignment/>
    </xf>
    <xf numFmtId="0" fontId="0" fillId="0" borderId="0" xfId="0" applyFont="1" applyBorder="1" applyAlignment="1">
      <alignment horizontal="right"/>
    </xf>
    <xf numFmtId="177" fontId="0" fillId="0" borderId="0" xfId="18" applyFont="1" applyAlignment="1">
      <alignment/>
    </xf>
    <xf numFmtId="183" fontId="13" fillId="0" borderId="1" xfId="0" applyNumberFormat="1" applyFont="1" applyBorder="1" applyAlignment="1">
      <alignment horizontal="center" vertical="center"/>
    </xf>
    <xf numFmtId="0" fontId="13" fillId="0" borderId="1" xfId="2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183" fontId="1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quotePrefix="1">
      <alignment horizontal="center" vertical="center" shrinkToFit="1"/>
    </xf>
    <xf numFmtId="0" fontId="27" fillId="0" borderId="0" xfId="0" applyFont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178" fontId="13" fillId="0" borderId="1" xfId="0" applyNumberFormat="1" applyFont="1" applyFill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78" fontId="14" fillId="0" borderId="4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left" vertical="center" indent="1" shrinkToFit="1"/>
    </xf>
    <xf numFmtId="0" fontId="0" fillId="0" borderId="1" xfId="0" applyFont="1" applyBorder="1" applyAlignment="1" quotePrefix="1">
      <alignment horizontal="left" vertical="center" indent="1" shrinkToFit="1"/>
    </xf>
    <xf numFmtId="0" fontId="13" fillId="0" borderId="1" xfId="0" applyFont="1" applyBorder="1" applyAlignment="1">
      <alignment horizontal="left" vertical="center" indent="1" shrinkToFit="1"/>
    </xf>
    <xf numFmtId="0" fontId="13" fillId="0" borderId="1" xfId="0" applyFont="1" applyBorder="1" applyAlignment="1" quotePrefix="1">
      <alignment horizontal="left" vertical="center" indent="1" shrinkToFit="1"/>
    </xf>
    <xf numFmtId="0" fontId="22" fillId="0" borderId="1" xfId="0" applyFont="1" applyBorder="1" applyAlignment="1">
      <alignment horizontal="left" vertical="center" shrinkToFit="1"/>
    </xf>
    <xf numFmtId="0" fontId="22" fillId="0" borderId="1" xfId="0" applyFont="1" applyBorder="1" applyAlignment="1" quotePrefix="1">
      <alignment horizontal="left" vertical="center" shrinkToFit="1"/>
    </xf>
    <xf numFmtId="0" fontId="40" fillId="0" borderId="1" xfId="0" applyFont="1" applyBorder="1" applyAlignment="1">
      <alignment horizontal="left" vertical="center" shrinkToFit="1"/>
    </xf>
    <xf numFmtId="0" fontId="40" fillId="0" borderId="1" xfId="0" applyFont="1" applyBorder="1" applyAlignment="1" quotePrefix="1">
      <alignment horizontal="left" vertical="center" shrinkToFit="1"/>
    </xf>
    <xf numFmtId="0" fontId="40" fillId="0" borderId="1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178" fontId="27" fillId="0" borderId="3" xfId="0" applyNumberFormat="1" applyFont="1" applyBorder="1" applyAlignment="1">
      <alignment horizontal="center" vertical="center"/>
    </xf>
    <xf numFmtId="178" fontId="27" fillId="0" borderId="4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176" fontId="14" fillId="0" borderId="3" xfId="19" applyNumberFormat="1" applyFont="1" applyFill="1" applyBorder="1" applyAlignment="1">
      <alignment horizontal="center" vertical="center"/>
    </xf>
    <xf numFmtId="182" fontId="14" fillId="0" borderId="4" xfId="0" applyNumberFormat="1" applyFont="1" applyBorder="1" applyAlignment="1">
      <alignment horizontal="center" vertical="center"/>
    </xf>
    <xf numFmtId="178" fontId="14" fillId="0" borderId="3" xfId="0" applyNumberFormat="1" applyFont="1" applyFill="1" applyBorder="1" applyAlignment="1">
      <alignment horizontal="center" vertical="center" wrapText="1"/>
    </xf>
    <xf numFmtId="182" fontId="14" fillId="0" borderId="3" xfId="0" applyNumberFormat="1" applyFont="1" applyBorder="1" applyAlignment="1">
      <alignment horizontal="center" vertical="center"/>
    </xf>
    <xf numFmtId="180" fontId="14" fillId="0" borderId="3" xfId="18" applyNumberFormat="1" applyFont="1" applyBorder="1" applyAlignment="1">
      <alignment horizontal="center" vertical="center"/>
    </xf>
    <xf numFmtId="0" fontId="40" fillId="0" borderId="1" xfId="0" applyNumberFormat="1" applyFont="1" applyBorder="1" applyAlignment="1">
      <alignment horizontal="center" vertical="center"/>
    </xf>
    <xf numFmtId="0" fontId="37" fillId="0" borderId="4" xfId="0" applyNumberFormat="1" applyFont="1" applyBorder="1" applyAlignment="1">
      <alignment horizontal="center" vertical="center"/>
    </xf>
    <xf numFmtId="184" fontId="40" fillId="0" borderId="0" xfId="0" applyNumberFormat="1" applyFont="1" applyBorder="1" applyAlignment="1">
      <alignment horizontal="center" vertical="center"/>
    </xf>
    <xf numFmtId="184" fontId="40" fillId="0" borderId="0" xfId="18" applyNumberFormat="1" applyFont="1" applyBorder="1" applyAlignment="1">
      <alignment horizontal="center" vertical="center"/>
    </xf>
    <xf numFmtId="3" fontId="40" fillId="0" borderId="0" xfId="0" applyNumberFormat="1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84" fontId="37" fillId="0" borderId="3" xfId="0" applyNumberFormat="1" applyFont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2" xfId="0" applyFont="1" applyFill="1" applyBorder="1" applyAlignment="1">
      <alignment horizontal="left" vertical="center" shrinkToFit="1"/>
    </xf>
    <xf numFmtId="178" fontId="14" fillId="0" borderId="4" xfId="0" applyNumberFormat="1" applyFont="1" applyFill="1" applyBorder="1" applyAlignment="1">
      <alignment horizontal="center" vertical="center" shrinkToFit="1"/>
    </xf>
    <xf numFmtId="184" fontId="14" fillId="0" borderId="3" xfId="0" applyNumberFormat="1" applyFont="1" applyBorder="1" applyAlignment="1">
      <alignment horizontal="center" vertical="center" shrinkToFit="1"/>
    </xf>
    <xf numFmtId="184" fontId="14" fillId="0" borderId="4" xfId="0" applyNumberFormat="1" applyFont="1" applyBorder="1" applyAlignment="1">
      <alignment horizontal="center" vertical="center" shrinkToFit="1"/>
    </xf>
    <xf numFmtId="183" fontId="14" fillId="0" borderId="4" xfId="0" applyNumberFormat="1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3" fontId="14" fillId="0" borderId="3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0" fontId="13" fillId="0" borderId="1" xfId="20" applyFont="1" applyBorder="1" applyAlignment="1">
      <alignment horizontal="left" vertical="center" indent="1" shrinkToFit="1"/>
    </xf>
    <xf numFmtId="0" fontId="0" fillId="2" borderId="0" xfId="0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183" fontId="14" fillId="0" borderId="3" xfId="0" applyNumberFormat="1" applyFont="1" applyFill="1" applyBorder="1" applyAlignment="1">
      <alignment horizontal="center" vertical="center"/>
    </xf>
    <xf numFmtId="176" fontId="14" fillId="0" borderId="3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left" vertical="center" indent="1"/>
    </xf>
    <xf numFmtId="0" fontId="0" fillId="2" borderId="2" xfId="0" applyFont="1" applyFill="1" applyBorder="1" applyAlignment="1">
      <alignment horizontal="left" vertical="center" indent="1"/>
    </xf>
    <xf numFmtId="0" fontId="40" fillId="0" borderId="2" xfId="0" applyFont="1" applyBorder="1" applyAlignment="1">
      <alignment horizontal="center" vertical="center" shrinkToFit="1"/>
    </xf>
    <xf numFmtId="0" fontId="37" fillId="0" borderId="5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left" vertical="center" indent="1" shrinkToFit="1"/>
    </xf>
    <xf numFmtId="0" fontId="0" fillId="0" borderId="1" xfId="0" applyFont="1" applyBorder="1" applyAlignment="1" quotePrefix="1">
      <alignment horizontal="left" vertical="center" indent="1" shrinkToFit="1"/>
    </xf>
    <xf numFmtId="0" fontId="10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8" fontId="0" fillId="0" borderId="0" xfId="0" applyNumberFormat="1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shrinkToFit="1"/>
    </xf>
    <xf numFmtId="186" fontId="0" fillId="0" borderId="9" xfId="0" applyNumberFormat="1" applyFont="1" applyFill="1" applyBorder="1" applyAlignment="1">
      <alignment horizontal="right" vertical="center" wrapText="1" indent="2"/>
    </xf>
    <xf numFmtId="186" fontId="0" fillId="0" borderId="0" xfId="0" applyNumberFormat="1" applyFont="1" applyFill="1" applyBorder="1" applyAlignment="1">
      <alignment horizontal="right" vertical="center" wrapText="1" indent="1"/>
    </xf>
    <xf numFmtId="186" fontId="0" fillId="0" borderId="0" xfId="0" applyNumberFormat="1" applyFont="1" applyFill="1" applyBorder="1" applyAlignment="1">
      <alignment horizontal="right" vertical="center" wrapText="1" indent="2"/>
    </xf>
    <xf numFmtId="186" fontId="0" fillId="0" borderId="0" xfId="0" applyNumberFormat="1" applyFont="1" applyFill="1" applyBorder="1" applyAlignment="1">
      <alignment horizontal="center" vertical="center" wrapText="1"/>
    </xf>
    <xf numFmtId="186" fontId="0" fillId="0" borderId="10" xfId="0" applyNumberFormat="1" applyFont="1" applyFill="1" applyBorder="1" applyAlignment="1">
      <alignment horizontal="right" vertical="center" wrapText="1" indent="2"/>
    </xf>
    <xf numFmtId="0" fontId="0" fillId="0" borderId="2" xfId="0" applyFont="1" applyFill="1" applyBorder="1" applyAlignment="1">
      <alignment horizontal="left" vertical="center" indent="1" shrinkToFit="1"/>
    </xf>
    <xf numFmtId="0" fontId="0" fillId="0" borderId="1" xfId="0" applyFont="1" applyFill="1" applyBorder="1" applyAlignment="1" quotePrefix="1">
      <alignment horizontal="left" vertical="center" shrinkToFit="1"/>
    </xf>
    <xf numFmtId="186" fontId="0" fillId="0" borderId="2" xfId="0" applyNumberFormat="1" applyFont="1" applyFill="1" applyBorder="1" applyAlignment="1">
      <alignment horizontal="right" vertical="center" wrapText="1" indent="2"/>
    </xf>
    <xf numFmtId="186" fontId="0" fillId="0" borderId="1" xfId="0" applyNumberFormat="1" applyFont="1" applyFill="1" applyBorder="1" applyAlignment="1">
      <alignment horizontal="right" vertical="center" wrapText="1" indent="2"/>
    </xf>
    <xf numFmtId="0" fontId="13" fillId="0" borderId="1" xfId="0" applyFont="1" applyFill="1" applyBorder="1" applyAlignment="1">
      <alignment horizontal="left" vertical="center" shrinkToFit="1"/>
    </xf>
    <xf numFmtId="178" fontId="0" fillId="0" borderId="2" xfId="0" applyNumberFormat="1" applyFont="1" applyFill="1" applyBorder="1" applyAlignment="1">
      <alignment horizontal="right" vertical="center" indent="2"/>
    </xf>
    <xf numFmtId="178" fontId="0" fillId="0" borderId="0" xfId="0" applyNumberFormat="1" applyFont="1" applyFill="1" applyBorder="1" applyAlignment="1">
      <alignment horizontal="right" vertical="center" indent="1"/>
    </xf>
    <xf numFmtId="0" fontId="13" fillId="0" borderId="1" xfId="0" applyFont="1" applyFill="1" applyBorder="1" applyAlignment="1" quotePrefix="1">
      <alignment horizontal="left" vertical="center" shrinkToFit="1"/>
    </xf>
    <xf numFmtId="0" fontId="0" fillId="0" borderId="0" xfId="0" applyFont="1" applyFill="1" applyBorder="1" applyAlignment="1">
      <alignment horizontal="center" vertical="center"/>
    </xf>
    <xf numFmtId="178" fontId="14" fillId="0" borderId="5" xfId="0" applyNumberFormat="1" applyFont="1" applyFill="1" applyBorder="1" applyAlignment="1">
      <alignment horizontal="right" vertical="center" indent="2"/>
    </xf>
    <xf numFmtId="178" fontId="14" fillId="0" borderId="3" xfId="0" applyNumberFormat="1" applyFont="1" applyFill="1" applyBorder="1" applyAlignment="1">
      <alignment horizontal="right" vertical="center" indent="1"/>
    </xf>
    <xf numFmtId="178" fontId="14" fillId="0" borderId="3" xfId="0" applyNumberFormat="1" applyFont="1" applyFill="1" applyBorder="1" applyAlignment="1">
      <alignment horizontal="right" vertical="center" indent="2"/>
    </xf>
    <xf numFmtId="0" fontId="14" fillId="0" borderId="5" xfId="0" applyFont="1" applyFill="1" applyBorder="1" applyAlignment="1">
      <alignment horizontal="center" vertical="center"/>
    </xf>
    <xf numFmtId="186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183" fontId="0" fillId="0" borderId="0" xfId="0" applyNumberFormat="1" applyFont="1" applyFill="1" applyBorder="1" applyAlignment="1">
      <alignment horizontal="center" vertical="center" wrapText="1"/>
    </xf>
    <xf numFmtId="183" fontId="0" fillId="0" borderId="0" xfId="0" applyNumberFormat="1" applyFont="1" applyFill="1" applyBorder="1" applyAlignment="1">
      <alignment horizontal="right" vertical="center" wrapText="1" inden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186" fontId="0" fillId="0" borderId="1" xfId="0" applyNumberFormat="1" applyFont="1" applyFill="1" applyBorder="1" applyAlignment="1">
      <alignment horizontal="center" vertical="center" wrapText="1"/>
    </xf>
    <xf numFmtId="183" fontId="14" fillId="0" borderId="3" xfId="0" applyNumberFormat="1" applyFont="1" applyFill="1" applyBorder="1" applyAlignment="1">
      <alignment horizontal="right" vertical="center" indent="1"/>
    </xf>
    <xf numFmtId="0" fontId="10" fillId="0" borderId="0" xfId="0" applyFont="1" applyFill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quotePrefix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quotePrefix="1">
      <alignment horizontal="left" vertical="center"/>
    </xf>
    <xf numFmtId="0" fontId="10" fillId="0" borderId="0" xfId="0" applyFont="1" applyFill="1" applyAlignment="1" quotePrefix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185" fontId="13" fillId="0" borderId="2" xfId="0" applyNumberFormat="1" applyFont="1" applyFill="1" applyBorder="1" applyAlignment="1">
      <alignment horizontal="center" vertical="center"/>
    </xf>
    <xf numFmtId="186" fontId="13" fillId="0" borderId="0" xfId="0" applyNumberFormat="1" applyFont="1" applyFill="1" applyBorder="1" applyAlignment="1">
      <alignment horizontal="center" vertical="center"/>
    </xf>
    <xf numFmtId="183" fontId="13" fillId="0" borderId="0" xfId="0" applyNumberFormat="1" applyFont="1" applyFill="1" applyAlignment="1">
      <alignment horizontal="center" vertical="center"/>
    </xf>
    <xf numFmtId="185" fontId="14" fillId="0" borderId="5" xfId="0" applyNumberFormat="1" applyFont="1" applyFill="1" applyBorder="1" applyAlignment="1">
      <alignment horizontal="center" vertical="center"/>
    </xf>
    <xf numFmtId="186" fontId="14" fillId="0" borderId="3" xfId="0" applyNumberFormat="1" applyFont="1" applyFill="1" applyBorder="1" applyAlignment="1">
      <alignment horizontal="center" vertical="center"/>
    </xf>
    <xf numFmtId="185" fontId="14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2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center"/>
    </xf>
    <xf numFmtId="189" fontId="32" fillId="0" borderId="14" xfId="0" applyNumberFormat="1" applyFont="1" applyFill="1" applyBorder="1" applyAlignment="1">
      <alignment horizontal="center" vertical="center" wrapText="1"/>
    </xf>
    <xf numFmtId="189" fontId="32" fillId="0" borderId="16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justify" vertical="center" wrapText="1"/>
    </xf>
    <xf numFmtId="0" fontId="13" fillId="0" borderId="17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shrinkToFit="1"/>
    </xf>
    <xf numFmtId="0" fontId="13" fillId="0" borderId="1" xfId="20" applyFont="1" applyFill="1" applyBorder="1" applyAlignment="1">
      <alignment horizontal="left" vertical="center" shrinkToFit="1"/>
    </xf>
    <xf numFmtId="3" fontId="13" fillId="0" borderId="2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3" fillId="0" borderId="2" xfId="20" applyFont="1" applyFill="1" applyBorder="1" applyAlignment="1">
      <alignment horizontal="left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8" fontId="0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188" fontId="0" fillId="0" borderId="0" xfId="0" applyNumberFormat="1" applyFont="1" applyFill="1" applyBorder="1" applyAlignment="1">
      <alignment horizontal="center" vertical="center"/>
    </xf>
    <xf numFmtId="188" fontId="14" fillId="0" borderId="5" xfId="0" applyNumberFormat="1" applyFont="1" applyFill="1" applyBorder="1" applyAlignment="1">
      <alignment horizontal="center" vertical="center"/>
    </xf>
    <xf numFmtId="188" fontId="14" fillId="0" borderId="3" xfId="0" applyNumberFormat="1" applyFont="1" applyFill="1" applyBorder="1" applyAlignment="1">
      <alignment horizontal="center" vertical="center"/>
    </xf>
    <xf numFmtId="188" fontId="14" fillId="0" borderId="16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left" vertical="center" shrinkToFit="1"/>
    </xf>
    <xf numFmtId="0" fontId="2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83" fontId="13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193" fontId="13" fillId="0" borderId="1" xfId="0" applyNumberFormat="1" applyFont="1" applyFill="1" applyBorder="1" applyAlignment="1">
      <alignment horizontal="center" vertical="center"/>
    </xf>
    <xf numFmtId="193" fontId="13" fillId="0" borderId="2" xfId="0" applyNumberFormat="1" applyFont="1" applyFill="1" applyBorder="1" applyAlignment="1">
      <alignment horizontal="center" vertical="center"/>
    </xf>
    <xf numFmtId="193" fontId="14" fillId="0" borderId="4" xfId="0" applyNumberFormat="1" applyFont="1" applyFill="1" applyBorder="1" applyAlignment="1">
      <alignment horizontal="center" vertical="center"/>
    </xf>
    <xf numFmtId="193" fontId="14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8" fontId="13" fillId="0" borderId="0" xfId="0" applyNumberFormat="1" applyFont="1" applyFill="1" applyAlignment="1">
      <alignment horizontal="center" vertical="center"/>
    </xf>
    <xf numFmtId="178" fontId="13" fillId="0" borderId="0" xfId="0" applyNumberFormat="1" applyFont="1" applyFill="1" applyAlignment="1">
      <alignment horizontal="center" vertical="center" shrinkToFit="1"/>
    </xf>
    <xf numFmtId="186" fontId="13" fillId="0" borderId="2" xfId="0" applyNumberFormat="1" applyFont="1" applyFill="1" applyBorder="1" applyAlignment="1">
      <alignment vertical="center" shrinkToFit="1"/>
    </xf>
    <xf numFmtId="186" fontId="13" fillId="0" borderId="0" xfId="0" applyNumberFormat="1" applyFont="1" applyFill="1" applyBorder="1" applyAlignment="1">
      <alignment vertical="center" shrinkToFit="1"/>
    </xf>
    <xf numFmtId="0" fontId="38" fillId="0" borderId="0" xfId="0" applyFont="1" applyFill="1" applyBorder="1" applyAlignment="1">
      <alignment horizontal="center" vertical="center" shrinkToFit="1"/>
    </xf>
    <xf numFmtId="186" fontId="38" fillId="0" borderId="2" xfId="0" applyNumberFormat="1" applyFont="1" applyFill="1" applyBorder="1" applyAlignment="1">
      <alignment vertical="center" shrinkToFit="1"/>
    </xf>
    <xf numFmtId="186" fontId="38" fillId="0" borderId="0" xfId="0" applyNumberFormat="1" applyFont="1" applyFill="1" applyBorder="1" applyAlignment="1">
      <alignment vertical="center" shrinkToFit="1"/>
    </xf>
    <xf numFmtId="0" fontId="38" fillId="0" borderId="0" xfId="0" applyFont="1" applyFill="1" applyAlignment="1">
      <alignment vertical="center"/>
    </xf>
    <xf numFmtId="186" fontId="14" fillId="0" borderId="5" xfId="0" applyNumberFormat="1" applyFont="1" applyFill="1" applyBorder="1" applyAlignment="1">
      <alignment vertical="center" shrinkToFit="1"/>
    </xf>
    <xf numFmtId="186" fontId="14" fillId="0" borderId="3" xfId="0" applyNumberFormat="1" applyFont="1" applyFill="1" applyBorder="1" applyAlignment="1">
      <alignment vertical="center" shrinkToFit="1"/>
    </xf>
    <xf numFmtId="191" fontId="38" fillId="0" borderId="0" xfId="0" applyNumberFormat="1" applyFont="1" applyFill="1" applyBorder="1" applyAlignment="1">
      <alignment horizontal="left" vertical="center" shrinkToFit="1"/>
    </xf>
    <xf numFmtId="181" fontId="14" fillId="0" borderId="3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4" fontId="13" fillId="0" borderId="0" xfId="18" applyNumberFormat="1" applyFont="1" applyFill="1" applyBorder="1" applyAlignment="1">
      <alignment horizontal="center" vertical="center"/>
    </xf>
    <xf numFmtId="0" fontId="13" fillId="0" borderId="0" xfId="20" applyFont="1" applyFill="1" applyBorder="1" applyAlignment="1">
      <alignment horizontal="center" vertical="center"/>
    </xf>
    <xf numFmtId="184" fontId="13" fillId="0" borderId="0" xfId="19" applyNumberFormat="1" applyFont="1" applyFill="1" applyBorder="1" applyAlignment="1">
      <alignment horizontal="center" vertical="center"/>
    </xf>
    <xf numFmtId="0" fontId="13" fillId="0" borderId="0" xfId="20" applyFont="1" applyFill="1" applyBorder="1" applyAlignment="1" quotePrefix="1">
      <alignment horizontal="center" vertical="center"/>
    </xf>
    <xf numFmtId="0" fontId="17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178" fontId="14" fillId="0" borderId="0" xfId="0" applyNumberFormat="1" applyFont="1" applyFill="1" applyAlignment="1">
      <alignment vertical="center"/>
    </xf>
    <xf numFmtId="184" fontId="13" fillId="0" borderId="2" xfId="0" applyNumberFormat="1" applyFont="1" applyFill="1" applyBorder="1" applyAlignment="1">
      <alignment horizontal="center" vertical="center"/>
    </xf>
    <xf numFmtId="184" fontId="13" fillId="0" borderId="0" xfId="0" applyNumberFormat="1" applyFont="1" applyFill="1" applyBorder="1" applyAlignment="1">
      <alignment horizontal="center" vertical="center"/>
    </xf>
    <xf numFmtId="3" fontId="13" fillId="0" borderId="0" xfId="17" applyNumberFormat="1" applyFont="1" applyFill="1" applyBorder="1" applyAlignment="1" quotePrefix="1">
      <alignment horizontal="center" vertical="center"/>
    </xf>
    <xf numFmtId="3" fontId="13" fillId="0" borderId="0" xfId="17" applyNumberFormat="1" applyFont="1" applyFill="1" applyBorder="1" applyAlignment="1">
      <alignment horizontal="center" vertical="center"/>
    </xf>
    <xf numFmtId="3" fontId="13" fillId="0" borderId="0" xfId="24" applyNumberFormat="1" applyFont="1" applyFill="1" applyBorder="1" applyAlignment="1">
      <alignment horizontal="center" vertical="center"/>
      <protection/>
    </xf>
    <xf numFmtId="0" fontId="13" fillId="0" borderId="0" xfId="24" applyFont="1" applyFill="1" applyBorder="1" applyAlignment="1">
      <alignment vertical="center"/>
      <protection/>
    </xf>
    <xf numFmtId="0" fontId="13" fillId="0" borderId="0" xfId="24" applyFont="1" applyFill="1" applyAlignment="1">
      <alignment vertical="center"/>
      <protection/>
    </xf>
    <xf numFmtId="176" fontId="13" fillId="0" borderId="0" xfId="17" applyNumberFormat="1" applyFont="1" applyFill="1" applyBorder="1" applyAlignment="1">
      <alignment horizontal="center" vertical="center"/>
    </xf>
    <xf numFmtId="184" fontId="0" fillId="0" borderId="2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4" fontId="0" fillId="0" borderId="1" xfId="0" applyNumberFormat="1" applyFont="1" applyFill="1" applyBorder="1" applyAlignment="1">
      <alignment horizontal="center" vertical="center"/>
    </xf>
    <xf numFmtId="184" fontId="13" fillId="0" borderId="0" xfId="0" applyNumberFormat="1" applyFont="1" applyFill="1" applyBorder="1" applyAlignment="1" quotePrefix="1">
      <alignment horizontal="center" vertical="center"/>
    </xf>
    <xf numFmtId="184" fontId="13" fillId="0" borderId="1" xfId="0" applyNumberFormat="1" applyFont="1" applyFill="1" applyBorder="1" applyAlignment="1" quotePrefix="1">
      <alignment horizontal="center" vertical="center"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4" fontId="1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179" fontId="0" fillId="0" borderId="0" xfId="0" applyNumberFormat="1" applyFont="1" applyFill="1" applyBorder="1" applyAlignment="1">
      <alignment horizontal="center" vertical="center"/>
    </xf>
    <xf numFmtId="181" fontId="13" fillId="0" borderId="1" xfId="0" applyNumberFormat="1" applyFont="1" applyFill="1" applyBorder="1" applyAlignment="1">
      <alignment horizontal="center" vertical="center"/>
    </xf>
    <xf numFmtId="181" fontId="14" fillId="0" borderId="4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9" xfId="0" applyFont="1" applyFill="1" applyBorder="1" applyAlignment="1">
      <alignment horizontal="left" vertical="center" indent="1" shrinkToFit="1"/>
    </xf>
    <xf numFmtId="0" fontId="0" fillId="2" borderId="20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184" fontId="27" fillId="0" borderId="3" xfId="18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indent="1"/>
    </xf>
    <xf numFmtId="0" fontId="0" fillId="0" borderId="2" xfId="0" applyFont="1" applyFill="1" applyBorder="1" applyAlignment="1">
      <alignment horizontal="left" vertical="center" indent="1"/>
    </xf>
    <xf numFmtId="183" fontId="13" fillId="0" borderId="0" xfId="0" applyNumberFormat="1" applyFont="1" applyBorder="1" applyAlignment="1">
      <alignment horizontal="right" vertical="center" indent="1"/>
    </xf>
    <xf numFmtId="0" fontId="40" fillId="0" borderId="1" xfId="0" applyFont="1" applyBorder="1" applyAlignment="1">
      <alignment horizontal="distributed" vertical="center"/>
    </xf>
    <xf numFmtId="0" fontId="40" fillId="0" borderId="1" xfId="0" applyFont="1" applyBorder="1" applyAlignment="1" quotePrefix="1">
      <alignment horizontal="distributed" vertical="center"/>
    </xf>
    <xf numFmtId="183" fontId="0" fillId="0" borderId="2" xfId="0" applyNumberFormat="1" applyFont="1" applyBorder="1" applyAlignment="1">
      <alignment horizontal="right" vertical="center" indent="1"/>
    </xf>
    <xf numFmtId="183" fontId="0" fillId="0" borderId="0" xfId="18" applyNumberFormat="1" applyFont="1" applyBorder="1" applyAlignment="1">
      <alignment horizontal="right" vertical="center" indent="1"/>
    </xf>
    <xf numFmtId="183" fontId="0" fillId="0" borderId="0" xfId="0" applyNumberFormat="1" applyFont="1" applyBorder="1" applyAlignment="1">
      <alignment horizontal="right" vertical="center" indent="1"/>
    </xf>
    <xf numFmtId="183" fontId="0" fillId="0" borderId="0" xfId="0" applyNumberFormat="1" applyFont="1" applyAlignment="1">
      <alignment horizontal="right" vertical="center" indent="1"/>
    </xf>
    <xf numFmtId="183" fontId="13" fillId="0" borderId="2" xfId="0" applyNumberFormat="1" applyFont="1" applyBorder="1" applyAlignment="1">
      <alignment horizontal="right" vertical="center" indent="1"/>
    </xf>
    <xf numFmtId="183" fontId="13" fillId="0" borderId="0" xfId="19" applyNumberFormat="1" applyFont="1" applyBorder="1" applyAlignment="1">
      <alignment horizontal="right" vertical="center" indent="1"/>
    </xf>
    <xf numFmtId="178" fontId="13" fillId="0" borderId="2" xfId="0" applyNumberFormat="1" applyFont="1" applyFill="1" applyBorder="1" applyAlignment="1">
      <alignment horizontal="right" vertical="center" indent="1"/>
    </xf>
    <xf numFmtId="178" fontId="13" fillId="0" borderId="0" xfId="0" applyNumberFormat="1" applyFont="1" applyFill="1" applyBorder="1" applyAlignment="1">
      <alignment horizontal="right" vertical="center" indent="1"/>
    </xf>
    <xf numFmtId="178" fontId="14" fillId="0" borderId="4" xfId="0" applyNumberFormat="1" applyFont="1" applyFill="1" applyBorder="1" applyAlignment="1">
      <alignment horizontal="right" vertical="center" indent="1"/>
    </xf>
    <xf numFmtId="184" fontId="13" fillId="0" borderId="0" xfId="0" applyNumberFormat="1" applyFont="1" applyBorder="1" applyAlignment="1">
      <alignment horizontal="right" vertical="center" indent="1"/>
    </xf>
    <xf numFmtId="3" fontId="13" fillId="0" borderId="0" xfId="0" applyNumberFormat="1" applyFont="1" applyBorder="1" applyAlignment="1">
      <alignment horizontal="right" vertical="center" indent="1"/>
    </xf>
    <xf numFmtId="184" fontId="13" fillId="0" borderId="0" xfId="0" applyNumberFormat="1" applyFont="1" applyBorder="1" applyAlignment="1">
      <alignment horizontal="right" vertical="center" indent="2"/>
    </xf>
    <xf numFmtId="184" fontId="13" fillId="0" borderId="0" xfId="0" applyNumberFormat="1" applyFont="1" applyBorder="1" applyAlignment="1">
      <alignment horizontal="right" vertical="center" indent="2" shrinkToFit="1"/>
    </xf>
    <xf numFmtId="3" fontId="13" fillId="0" borderId="0" xfId="0" applyNumberFormat="1" applyFont="1" applyBorder="1" applyAlignment="1">
      <alignment horizontal="right" vertical="center" indent="2"/>
    </xf>
    <xf numFmtId="3" fontId="13" fillId="0" borderId="0" xfId="0" applyNumberFormat="1" applyFont="1" applyAlignment="1">
      <alignment horizontal="right" vertical="center" indent="2"/>
    </xf>
    <xf numFmtId="3" fontId="13" fillId="0" borderId="0" xfId="0" applyNumberFormat="1" applyFont="1" applyAlignment="1" quotePrefix="1">
      <alignment horizontal="right" vertical="center" indent="2"/>
    </xf>
    <xf numFmtId="184" fontId="14" fillId="0" borderId="3" xfId="0" applyNumberFormat="1" applyFont="1" applyBorder="1" applyAlignment="1">
      <alignment horizontal="right" vertical="center" indent="2"/>
    </xf>
    <xf numFmtId="184" fontId="14" fillId="0" borderId="3" xfId="0" applyNumberFormat="1" applyFont="1" applyBorder="1" applyAlignment="1">
      <alignment horizontal="right" vertical="center" indent="2" shrinkToFit="1"/>
    </xf>
    <xf numFmtId="184" fontId="14" fillId="0" borderId="4" xfId="0" applyNumberFormat="1" applyFont="1" applyBorder="1" applyAlignment="1">
      <alignment horizontal="right" vertical="center" indent="2" shrinkToFit="1"/>
    </xf>
    <xf numFmtId="3" fontId="13" fillId="0" borderId="0" xfId="0" applyNumberFormat="1" applyFont="1" applyBorder="1" applyAlignment="1" quotePrefix="1">
      <alignment horizontal="right" vertical="center" indent="2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87" fontId="13" fillId="0" borderId="15" xfId="0" applyNumberFormat="1" applyFont="1" applyFill="1" applyBorder="1" applyAlignment="1">
      <alignment horizontal="right" vertical="center" wrapText="1" indent="1"/>
    </xf>
    <xf numFmtId="187" fontId="13" fillId="0" borderId="0" xfId="0" applyNumberFormat="1" applyFont="1" applyFill="1" applyBorder="1" applyAlignment="1">
      <alignment horizontal="right" vertical="center" wrapText="1" indent="1"/>
    </xf>
    <xf numFmtId="187" fontId="13" fillId="0" borderId="14" xfId="0" applyNumberFormat="1" applyFont="1" applyFill="1" applyBorder="1" applyAlignment="1">
      <alignment horizontal="right" vertical="center" wrapText="1" indent="1"/>
    </xf>
    <xf numFmtId="187" fontId="13" fillId="0" borderId="1" xfId="0" applyNumberFormat="1" applyFont="1" applyFill="1" applyBorder="1" applyAlignment="1">
      <alignment horizontal="right" vertical="center" wrapText="1" indent="1"/>
    </xf>
    <xf numFmtId="188" fontId="14" fillId="0" borderId="15" xfId="0" applyNumberFormat="1" applyFont="1" applyFill="1" applyBorder="1" applyAlignment="1">
      <alignment horizontal="right" vertical="center" wrapText="1" indent="1"/>
    </xf>
    <xf numFmtId="188" fontId="14" fillId="0" borderId="0" xfId="0" applyNumberFormat="1" applyFont="1" applyFill="1" applyBorder="1" applyAlignment="1">
      <alignment horizontal="right" vertical="center" wrapText="1" indent="1"/>
    </xf>
    <xf numFmtId="188" fontId="14" fillId="0" borderId="1" xfId="0" applyNumberFormat="1" applyFont="1" applyFill="1" applyBorder="1" applyAlignment="1">
      <alignment horizontal="right" vertical="center" wrapText="1" indent="1"/>
    </xf>
    <xf numFmtId="188" fontId="13" fillId="0" borderId="15" xfId="0" applyNumberFormat="1" applyFont="1" applyFill="1" applyBorder="1" applyAlignment="1">
      <alignment horizontal="right" vertical="center" wrapText="1" indent="1"/>
    </xf>
    <xf numFmtId="188" fontId="13" fillId="0" borderId="0" xfId="0" applyNumberFormat="1" applyFont="1" applyFill="1" applyBorder="1" applyAlignment="1">
      <alignment horizontal="right" vertical="center" wrapText="1" indent="1"/>
    </xf>
    <xf numFmtId="188" fontId="13" fillId="0" borderId="1" xfId="0" applyNumberFormat="1" applyFont="1" applyFill="1" applyBorder="1" applyAlignment="1">
      <alignment horizontal="right" vertical="center" wrapText="1" indent="1"/>
    </xf>
    <xf numFmtId="187" fontId="13" fillId="0" borderId="17" xfId="0" applyNumberFormat="1" applyFont="1" applyFill="1" applyBorder="1" applyAlignment="1">
      <alignment horizontal="right" vertical="center" wrapText="1" indent="1"/>
    </xf>
    <xf numFmtId="187" fontId="13" fillId="0" borderId="21" xfId="0" applyNumberFormat="1" applyFont="1" applyFill="1" applyBorder="1" applyAlignment="1">
      <alignment horizontal="right" vertical="center" wrapText="1" indent="1"/>
    </xf>
    <xf numFmtId="187" fontId="13" fillId="0" borderId="3" xfId="0" applyNumberFormat="1" applyFont="1" applyFill="1" applyBorder="1" applyAlignment="1">
      <alignment horizontal="right" vertical="center" wrapText="1" indent="1"/>
    </xf>
    <xf numFmtId="0" fontId="13" fillId="0" borderId="22" xfId="0" applyFont="1" applyFill="1" applyBorder="1" applyAlignment="1">
      <alignment horizontal="center" vertical="center" wrapText="1"/>
    </xf>
    <xf numFmtId="41" fontId="13" fillId="0" borderId="15" xfId="17" applyFont="1" applyFill="1" applyBorder="1" applyAlignment="1">
      <alignment horizontal="right" vertical="center" wrapText="1" indent="1"/>
    </xf>
    <xf numFmtId="41" fontId="13" fillId="0" borderId="0" xfId="17" applyFont="1" applyFill="1" applyBorder="1" applyAlignment="1">
      <alignment horizontal="right" vertical="center" wrapText="1" indent="1"/>
    </xf>
    <xf numFmtId="41" fontId="13" fillId="0" borderId="14" xfId="17" applyFont="1" applyFill="1" applyBorder="1" applyAlignment="1">
      <alignment horizontal="right" vertical="center" wrapText="1" indent="1"/>
    </xf>
    <xf numFmtId="0" fontId="13" fillId="0" borderId="2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8" fontId="13" fillId="0" borderId="0" xfId="0" applyNumberFormat="1" applyFont="1" applyFill="1" applyBorder="1" applyAlignment="1">
      <alignment horizontal="right" vertical="center" indent="2"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178" fontId="13" fillId="0" borderId="0" xfId="0" applyNumberFormat="1" applyFont="1" applyBorder="1" applyAlignment="1">
      <alignment horizontal="right" vertical="center" indent="2"/>
    </xf>
    <xf numFmtId="178" fontId="13" fillId="0" borderId="0" xfId="0" applyNumberFormat="1" applyFont="1" applyBorder="1" applyAlignment="1">
      <alignment horizontal="right" vertical="center" indent="1"/>
    </xf>
    <xf numFmtId="0" fontId="22" fillId="2" borderId="4" xfId="0" applyFont="1" applyFill="1" applyBorder="1" applyAlignment="1">
      <alignment horizontal="center" vertical="center" shrinkToFit="1"/>
    </xf>
    <xf numFmtId="186" fontId="14" fillId="0" borderId="3" xfId="0" applyNumberFormat="1" applyFont="1" applyFill="1" applyBorder="1" applyAlignment="1">
      <alignment horizontal="center" vertical="center" shrinkToFit="1"/>
    </xf>
    <xf numFmtId="186" fontId="38" fillId="0" borderId="0" xfId="0" applyNumberFormat="1" applyFont="1" applyFill="1" applyBorder="1" applyAlignment="1">
      <alignment horizontal="center" vertical="center" shrinkToFit="1"/>
    </xf>
    <xf numFmtId="186" fontId="13" fillId="0" borderId="0" xfId="0" applyNumberFormat="1" applyFont="1" applyFill="1" applyBorder="1" applyAlignment="1">
      <alignment horizontal="center" vertical="center" shrinkToFit="1"/>
    </xf>
    <xf numFmtId="183" fontId="13" fillId="0" borderId="2" xfId="0" applyNumberFormat="1" applyFont="1" applyFill="1" applyBorder="1" applyAlignment="1">
      <alignment horizontal="right" vertical="center" indent="2" shrinkToFit="1"/>
    </xf>
    <xf numFmtId="183" fontId="13" fillId="0" borderId="0" xfId="0" applyNumberFormat="1" applyFont="1" applyFill="1" applyBorder="1" applyAlignment="1">
      <alignment horizontal="right" vertical="center" indent="2" shrinkToFit="1"/>
    </xf>
    <xf numFmtId="183" fontId="13" fillId="0" borderId="0" xfId="0" applyNumberFormat="1" applyFont="1" applyFill="1" applyBorder="1" applyAlignment="1">
      <alignment horizontal="right" vertical="center" indent="2"/>
    </xf>
    <xf numFmtId="183" fontId="13" fillId="0" borderId="0" xfId="17" applyNumberFormat="1" applyFont="1" applyFill="1" applyAlignment="1">
      <alignment horizontal="right" vertical="center" indent="2"/>
    </xf>
    <xf numFmtId="183" fontId="13" fillId="0" borderId="0" xfId="0" applyNumberFormat="1" applyFont="1" applyFill="1" applyAlignment="1">
      <alignment horizontal="right" vertical="center" indent="2"/>
    </xf>
    <xf numFmtId="183" fontId="13" fillId="0" borderId="2" xfId="0" applyNumberFormat="1" applyFont="1" applyFill="1" applyBorder="1" applyAlignment="1">
      <alignment horizontal="right" vertical="center" indent="2"/>
    </xf>
    <xf numFmtId="183" fontId="13" fillId="0" borderId="1" xfId="0" applyNumberFormat="1" applyFont="1" applyFill="1" applyBorder="1" applyAlignment="1">
      <alignment horizontal="right" vertical="center" indent="2"/>
    </xf>
    <xf numFmtId="183" fontId="14" fillId="0" borderId="3" xfId="0" applyNumberFormat="1" applyFont="1" applyFill="1" applyBorder="1" applyAlignment="1">
      <alignment horizontal="right" vertical="center" indent="2"/>
    </xf>
    <xf numFmtId="183" fontId="14" fillId="0" borderId="4" xfId="0" applyNumberFormat="1" applyFont="1" applyFill="1" applyBorder="1" applyAlignment="1">
      <alignment horizontal="right" vertical="center" indent="2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1" fontId="14" fillId="0" borderId="3" xfId="17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183" fontId="0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Alignment="1">
      <alignment horizontal="center" vertical="center"/>
    </xf>
    <xf numFmtId="185" fontId="0" fillId="0" borderId="0" xfId="0" applyNumberFormat="1" applyFont="1" applyFill="1" applyBorder="1" applyAlignment="1">
      <alignment horizontal="center" vertical="center"/>
    </xf>
    <xf numFmtId="185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76" fontId="14" fillId="0" borderId="5" xfId="19" applyNumberFormat="1" applyFont="1" applyFill="1" applyBorder="1" applyAlignment="1">
      <alignment horizontal="center" vertical="center"/>
    </xf>
    <xf numFmtId="184" fontId="14" fillId="0" borderId="3" xfId="19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shrinkToFit="1"/>
    </xf>
    <xf numFmtId="186" fontId="0" fillId="0" borderId="2" xfId="0" applyNumberFormat="1" applyFont="1" applyFill="1" applyBorder="1" applyAlignment="1">
      <alignment vertical="center" shrinkToFit="1"/>
    </xf>
    <xf numFmtId="186" fontId="0" fillId="0" borderId="0" xfId="0" applyNumberFormat="1" applyFont="1" applyFill="1" applyBorder="1" applyAlignment="1">
      <alignment vertical="center" shrinkToFit="1"/>
    </xf>
    <xf numFmtId="186" fontId="0" fillId="0" borderId="0" xfId="0" applyNumberFormat="1" applyFont="1" applyFill="1" applyBorder="1" applyAlignment="1">
      <alignment horizontal="center" vertical="center" shrinkToFit="1"/>
    </xf>
    <xf numFmtId="186" fontId="0" fillId="0" borderId="0" xfId="0" applyNumberFormat="1" applyFont="1" applyFill="1" applyAlignment="1">
      <alignment vertical="center" shrinkToFit="1"/>
    </xf>
    <xf numFmtId="191" fontId="0" fillId="0" borderId="0" xfId="0" applyNumberFormat="1" applyFont="1" applyFill="1" applyAlignment="1">
      <alignment horizontal="left" vertical="center" shrinkToFit="1"/>
    </xf>
    <xf numFmtId="176" fontId="13" fillId="0" borderId="0" xfId="17" applyNumberFormat="1" applyFont="1" applyFill="1" applyBorder="1" applyAlignment="1">
      <alignment horizontal="right" vertical="center" indent="1"/>
    </xf>
    <xf numFmtId="176" fontId="13" fillId="0" borderId="0" xfId="17" applyNumberFormat="1" applyFont="1" applyFill="1" applyBorder="1" applyAlignment="1">
      <alignment horizontal="right" vertical="center" indent="1" shrinkToFit="1"/>
    </xf>
    <xf numFmtId="176" fontId="13" fillId="0" borderId="0" xfId="17" applyNumberFormat="1" applyFont="1" applyFill="1" applyAlignment="1">
      <alignment horizontal="right" vertical="center" indent="1"/>
    </xf>
    <xf numFmtId="176" fontId="14" fillId="0" borderId="3" xfId="17" applyNumberFormat="1" applyFont="1" applyFill="1" applyBorder="1" applyAlignment="1">
      <alignment horizontal="right" vertical="center" indent="1"/>
    </xf>
    <xf numFmtId="176" fontId="14" fillId="0" borderId="4" xfId="17" applyNumberFormat="1" applyFont="1" applyFill="1" applyBorder="1" applyAlignment="1">
      <alignment horizontal="right" vertical="center" indent="1"/>
    </xf>
    <xf numFmtId="178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183" fontId="13" fillId="0" borderId="0" xfId="0" applyNumberFormat="1" applyFont="1" applyFill="1" applyAlignment="1">
      <alignment horizontal="right" vertical="center"/>
    </xf>
    <xf numFmtId="183" fontId="13" fillId="0" borderId="0" xfId="0" applyNumberFormat="1" applyFont="1" applyFill="1" applyBorder="1" applyAlignment="1">
      <alignment horizontal="right" vertical="center"/>
    </xf>
    <xf numFmtId="178" fontId="14" fillId="0" borderId="3" xfId="0" applyNumberFormat="1" applyFont="1" applyFill="1" applyBorder="1" applyAlignment="1">
      <alignment horizontal="right" vertical="center"/>
    </xf>
    <xf numFmtId="183" fontId="14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 wrapText="1" indent="2"/>
    </xf>
    <xf numFmtId="0" fontId="0" fillId="0" borderId="2" xfId="0" applyNumberFormat="1" applyFont="1" applyFill="1" applyBorder="1" applyAlignment="1">
      <alignment horizontal="right" vertical="center" wrapText="1" indent="2"/>
    </xf>
    <xf numFmtId="0" fontId="0" fillId="0" borderId="2" xfId="0" applyNumberFormat="1" applyFont="1" applyFill="1" applyBorder="1" applyAlignment="1">
      <alignment horizontal="right" vertical="center" indent="2"/>
    </xf>
    <xf numFmtId="0" fontId="0" fillId="2" borderId="3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distributed" vertical="center" shrinkToFit="1"/>
    </xf>
    <xf numFmtId="176" fontId="0" fillId="0" borderId="0" xfId="18" applyNumberFormat="1" applyFont="1" applyFill="1" applyBorder="1" applyAlignment="1">
      <alignment horizontal="center" vertical="center" shrinkToFit="1"/>
    </xf>
    <xf numFmtId="0" fontId="0" fillId="0" borderId="0" xfId="2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left" vertical="center"/>
    </xf>
    <xf numFmtId="3" fontId="0" fillId="0" borderId="0" xfId="0" applyNumberFormat="1" applyFont="1" applyFill="1" applyAlignment="1">
      <alignment horizontal="center" vertical="center" shrinkToFit="1"/>
    </xf>
    <xf numFmtId="0" fontId="0" fillId="0" borderId="2" xfId="0" applyFont="1" applyFill="1" applyBorder="1" applyAlignment="1">
      <alignment horizontal="left" vertical="center"/>
    </xf>
    <xf numFmtId="0" fontId="0" fillId="0" borderId="1" xfId="0" applyFont="1" applyFill="1" applyBorder="1" applyAlignment="1" quotePrefix="1">
      <alignment horizontal="distributed" vertical="center" shrinkToFit="1"/>
    </xf>
    <xf numFmtId="0" fontId="13" fillId="0" borderId="1" xfId="0" applyFont="1" applyFill="1" applyBorder="1" applyAlignment="1">
      <alignment horizontal="distributed" vertical="center" shrinkToFit="1"/>
    </xf>
    <xf numFmtId="178" fontId="13" fillId="0" borderId="0" xfId="19" applyNumberFormat="1" applyFont="1" applyFill="1" applyBorder="1" applyAlignment="1">
      <alignment horizontal="center" vertical="center" shrinkToFit="1"/>
    </xf>
    <xf numFmtId="3" fontId="0" fillId="0" borderId="0" xfId="0" applyNumberFormat="1" applyFont="1" applyFill="1" applyAlignment="1">
      <alignment horizontal="center" vertical="center" shrinkToFit="1"/>
    </xf>
    <xf numFmtId="176" fontId="0" fillId="0" borderId="0" xfId="18" applyNumberFormat="1" applyFont="1" applyFill="1" applyBorder="1" applyAlignment="1">
      <alignment horizontal="center" vertical="center" shrinkToFit="1"/>
    </xf>
    <xf numFmtId="0" fontId="0" fillId="0" borderId="0" xfId="20" applyFont="1" applyFill="1" applyBorder="1" applyAlignment="1">
      <alignment horizontal="center" vertical="center" shrinkToFit="1"/>
    </xf>
    <xf numFmtId="0" fontId="13" fillId="0" borderId="1" xfId="0" applyFont="1" applyFill="1" applyBorder="1" applyAlignment="1" quotePrefix="1">
      <alignment horizontal="distributed" vertical="center" shrinkToFit="1"/>
    </xf>
    <xf numFmtId="0" fontId="13" fillId="0" borderId="0" xfId="20" applyFont="1" applyFill="1" applyBorder="1" applyAlignment="1">
      <alignment horizontal="center" vertical="center" shrinkToFit="1"/>
    </xf>
    <xf numFmtId="3" fontId="13" fillId="0" borderId="0" xfId="0" applyNumberFormat="1" applyFont="1" applyFill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3" fontId="13" fillId="0" borderId="0" xfId="0" applyNumberFormat="1" applyFont="1" applyFill="1" applyBorder="1" applyAlignment="1">
      <alignment horizontal="center" vertical="center" shrinkToFit="1"/>
    </xf>
    <xf numFmtId="176" fontId="14" fillId="0" borderId="3" xfId="18" applyNumberFormat="1" applyFont="1" applyFill="1" applyBorder="1" applyAlignment="1">
      <alignment horizontal="center" vertical="center" shrinkToFit="1"/>
    </xf>
    <xf numFmtId="3" fontId="14" fillId="0" borderId="3" xfId="0" applyNumberFormat="1" applyFont="1" applyFill="1" applyBorder="1" applyAlignment="1">
      <alignment horizontal="center" vertical="center" shrinkToFit="1"/>
    </xf>
    <xf numFmtId="0" fontId="14" fillId="0" borderId="3" xfId="20" applyFont="1" applyFill="1" applyBorder="1" applyAlignment="1">
      <alignment horizontal="center" vertical="center" shrinkToFit="1"/>
    </xf>
    <xf numFmtId="0" fontId="14" fillId="0" borderId="4" xfId="20" applyFont="1" applyFill="1" applyBorder="1" applyAlignment="1">
      <alignment horizontal="center" vertical="center" shrinkToFit="1"/>
    </xf>
    <xf numFmtId="183" fontId="0" fillId="0" borderId="2" xfId="18" applyNumberFormat="1" applyFont="1" applyBorder="1" applyAlignment="1">
      <alignment horizontal="right" vertical="center" indent="1"/>
    </xf>
    <xf numFmtId="183" fontId="0" fillId="0" borderId="0" xfId="0" applyNumberFormat="1" applyFont="1" applyAlignment="1">
      <alignment horizontal="right" vertical="center" indent="1"/>
    </xf>
    <xf numFmtId="183" fontId="13" fillId="0" borderId="2" xfId="19" applyNumberFormat="1" applyFont="1" applyBorder="1" applyAlignment="1">
      <alignment horizontal="right" vertical="center" indent="1"/>
    </xf>
    <xf numFmtId="183" fontId="14" fillId="0" borderId="3" xfId="19" applyNumberFormat="1" applyFont="1" applyBorder="1" applyAlignment="1">
      <alignment horizontal="right" vertical="center" indent="1"/>
    </xf>
    <xf numFmtId="183" fontId="13" fillId="0" borderId="0" xfId="18" applyNumberFormat="1" applyFont="1" applyFill="1" applyBorder="1" applyAlignment="1">
      <alignment horizontal="right" vertical="center" indent="2"/>
    </xf>
    <xf numFmtId="183" fontId="13" fillId="0" borderId="0" xfId="0" applyNumberFormat="1" applyFont="1" applyAlignment="1">
      <alignment horizontal="right" vertical="center" indent="2"/>
    </xf>
    <xf numFmtId="183" fontId="13" fillId="0" borderId="0" xfId="19" applyNumberFormat="1" applyFont="1" applyFill="1" applyBorder="1" applyAlignment="1">
      <alignment horizontal="right" vertical="center" indent="2"/>
    </xf>
    <xf numFmtId="183" fontId="13" fillId="0" borderId="0" xfId="0" applyNumberFormat="1" applyFont="1" applyBorder="1" applyAlignment="1">
      <alignment horizontal="right" vertical="center" indent="2"/>
    </xf>
    <xf numFmtId="183" fontId="14" fillId="0" borderId="3" xfId="18" applyNumberFormat="1" applyFont="1" applyFill="1" applyBorder="1" applyAlignment="1">
      <alignment horizontal="right" vertical="center" indent="2"/>
    </xf>
    <xf numFmtId="183" fontId="14" fillId="0" borderId="3" xfId="19" applyNumberFormat="1" applyFont="1" applyFill="1" applyBorder="1" applyAlignment="1">
      <alignment horizontal="right" vertical="center" indent="2"/>
    </xf>
    <xf numFmtId="183" fontId="13" fillId="0" borderId="0" xfId="18" applyNumberFormat="1" applyFont="1" applyBorder="1" applyAlignment="1">
      <alignment horizontal="right" vertical="center" indent="1"/>
    </xf>
    <xf numFmtId="183" fontId="14" fillId="0" borderId="3" xfId="18" applyNumberFormat="1" applyFont="1" applyBorder="1" applyAlignment="1">
      <alignment horizontal="right" vertical="center" indent="1"/>
    </xf>
    <xf numFmtId="183" fontId="13" fillId="0" borderId="0" xfId="0" applyNumberFormat="1" applyFont="1" applyAlignment="1">
      <alignment horizontal="right" vertical="center" indent="1"/>
    </xf>
    <xf numFmtId="183" fontId="13" fillId="0" borderId="2" xfId="18" applyNumberFormat="1" applyFont="1" applyFill="1" applyBorder="1" applyAlignment="1">
      <alignment horizontal="right" vertical="center" indent="2"/>
    </xf>
    <xf numFmtId="183" fontId="13" fillId="0" borderId="0" xfId="18" applyNumberFormat="1" applyFont="1" applyFill="1" applyBorder="1" applyAlignment="1">
      <alignment horizontal="right" vertical="center" indent="1"/>
    </xf>
    <xf numFmtId="183" fontId="13" fillId="0" borderId="0" xfId="18" applyNumberFormat="1" applyFont="1" applyFill="1" applyBorder="1" applyAlignment="1">
      <alignment horizontal="right" vertical="center" indent="3"/>
    </xf>
    <xf numFmtId="176" fontId="13" fillId="0" borderId="1" xfId="18" applyNumberFormat="1" applyFont="1" applyFill="1" applyBorder="1" applyAlignment="1">
      <alignment horizontal="center" vertical="center"/>
    </xf>
    <xf numFmtId="176" fontId="13" fillId="0" borderId="1" xfId="19" applyNumberFormat="1" applyFont="1" applyFill="1" applyBorder="1" applyAlignment="1">
      <alignment horizontal="center" vertical="center"/>
    </xf>
    <xf numFmtId="183" fontId="14" fillId="0" borderId="3" xfId="18" applyNumberFormat="1" applyFont="1" applyFill="1" applyBorder="1" applyAlignment="1">
      <alignment horizontal="right" vertical="center" indent="1"/>
    </xf>
    <xf numFmtId="183" fontId="14" fillId="0" borderId="3" xfId="18" applyNumberFormat="1" applyFont="1" applyFill="1" applyBorder="1" applyAlignment="1">
      <alignment horizontal="right" vertical="center" indent="3"/>
    </xf>
    <xf numFmtId="176" fontId="14" fillId="0" borderId="4" xfId="1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183" fontId="13" fillId="0" borderId="0" xfId="0" applyNumberFormat="1" applyFont="1" applyFill="1" applyAlignment="1">
      <alignment horizontal="right" vertical="center" indent="1"/>
    </xf>
    <xf numFmtId="183" fontId="13" fillId="0" borderId="0" xfId="0" applyNumberFormat="1" applyFont="1" applyFill="1" applyAlignment="1">
      <alignment horizontal="right" vertical="center" indent="3"/>
    </xf>
    <xf numFmtId="0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/>
    </xf>
    <xf numFmtId="183" fontId="13" fillId="0" borderId="0" xfId="19" applyNumberFormat="1" applyFont="1" applyFill="1" applyBorder="1" applyAlignment="1">
      <alignment horizontal="right" vertical="center" indent="1"/>
    </xf>
    <xf numFmtId="183" fontId="13" fillId="0" borderId="0" xfId="19" applyNumberFormat="1" applyFont="1" applyFill="1" applyBorder="1" applyAlignment="1">
      <alignment horizontal="right" vertical="center" indent="3"/>
    </xf>
    <xf numFmtId="180" fontId="13" fillId="0" borderId="0" xfId="19" applyNumberFormat="1" applyFont="1" applyFill="1" applyBorder="1" applyAlignment="1">
      <alignment horizontal="center" vertical="center"/>
    </xf>
    <xf numFmtId="180" fontId="13" fillId="0" borderId="0" xfId="0" applyNumberFormat="1" applyFont="1" applyFill="1" applyAlignment="1">
      <alignment/>
    </xf>
    <xf numFmtId="180" fontId="13" fillId="0" borderId="1" xfId="0" applyNumberFormat="1" applyFont="1" applyFill="1" applyBorder="1" applyAlignment="1">
      <alignment horizontal="center" vertical="center"/>
    </xf>
    <xf numFmtId="180" fontId="13" fillId="0" borderId="2" xfId="0" applyNumberFormat="1" applyFont="1" applyFill="1" applyBorder="1" applyAlignment="1">
      <alignment horizontal="center" vertical="center"/>
    </xf>
    <xf numFmtId="180" fontId="14" fillId="0" borderId="4" xfId="0" applyNumberFormat="1" applyFont="1" applyFill="1" applyBorder="1" applyAlignment="1">
      <alignment horizontal="center" vertical="center"/>
    </xf>
    <xf numFmtId="183" fontId="14" fillId="0" borderId="3" xfId="19" applyNumberFormat="1" applyFont="1" applyFill="1" applyBorder="1" applyAlignment="1">
      <alignment horizontal="right" vertical="center" indent="1"/>
    </xf>
    <xf numFmtId="183" fontId="14" fillId="0" borderId="3" xfId="19" applyNumberFormat="1" applyFont="1" applyFill="1" applyBorder="1" applyAlignment="1">
      <alignment horizontal="right" vertical="center" indent="3"/>
    </xf>
    <xf numFmtId="180" fontId="14" fillId="0" borderId="3" xfId="19" applyNumberFormat="1" applyFont="1" applyFill="1" applyBorder="1" applyAlignment="1">
      <alignment horizontal="center" vertical="center"/>
    </xf>
    <xf numFmtId="180" fontId="14" fillId="0" borderId="4" xfId="19" applyNumberFormat="1" applyFont="1" applyFill="1" applyBorder="1" applyAlignment="1">
      <alignment horizontal="center" vertical="center"/>
    </xf>
    <xf numFmtId="180" fontId="14" fillId="0" borderId="3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83" fontId="13" fillId="0" borderId="0" xfId="0" applyNumberFormat="1" applyFont="1" applyFill="1" applyBorder="1" applyAlignment="1">
      <alignment horizontal="right" vertical="center" wrapText="1" indent="2"/>
    </xf>
    <xf numFmtId="183" fontId="14" fillId="0" borderId="3" xfId="0" applyNumberFormat="1" applyFont="1" applyFill="1" applyBorder="1" applyAlignment="1">
      <alignment horizontal="right" vertical="center" wrapText="1" indent="2"/>
    </xf>
    <xf numFmtId="183" fontId="13" fillId="0" borderId="0" xfId="0" applyNumberFormat="1" applyFont="1" applyFill="1" applyBorder="1" applyAlignment="1">
      <alignment horizontal="right" vertical="center" wrapText="1" indent="1"/>
    </xf>
    <xf numFmtId="183" fontId="14" fillId="0" borderId="3" xfId="0" applyNumberFormat="1" applyFont="1" applyFill="1" applyBorder="1" applyAlignment="1">
      <alignment horizontal="right" vertical="center" wrapText="1" indent="1"/>
    </xf>
    <xf numFmtId="183" fontId="14" fillId="0" borderId="4" xfId="0" applyNumberFormat="1" applyFont="1" applyFill="1" applyBorder="1" applyAlignment="1">
      <alignment horizontal="right" vertical="center" wrapText="1" indent="2"/>
    </xf>
    <xf numFmtId="183" fontId="13" fillId="0" borderId="0" xfId="18" applyNumberFormat="1" applyFont="1" applyBorder="1" applyAlignment="1">
      <alignment horizontal="right" vertical="center" wrapText="1" indent="1"/>
    </xf>
    <xf numFmtId="183" fontId="13" fillId="0" borderId="0" xfId="19" applyNumberFormat="1" applyFont="1" applyBorder="1" applyAlignment="1">
      <alignment horizontal="right" vertical="center" wrapText="1" indent="1"/>
    </xf>
    <xf numFmtId="183" fontId="13" fillId="0" borderId="0" xfId="0" applyNumberFormat="1" applyFont="1" applyFill="1" applyBorder="1" applyAlignment="1">
      <alignment horizontal="right" vertical="center" indent="1"/>
    </xf>
    <xf numFmtId="183" fontId="14" fillId="0" borderId="4" xfId="0" applyNumberFormat="1" applyFont="1" applyFill="1" applyBorder="1" applyAlignment="1">
      <alignment horizontal="right" vertical="center" indent="1"/>
    </xf>
    <xf numFmtId="183" fontId="13" fillId="0" borderId="2" xfId="18" applyNumberFormat="1" applyFont="1" applyBorder="1" applyAlignment="1">
      <alignment horizontal="right" vertical="center" wrapText="1" indent="1"/>
    </xf>
    <xf numFmtId="183" fontId="13" fillId="0" borderId="2" xfId="19" applyNumberFormat="1" applyFont="1" applyBorder="1" applyAlignment="1">
      <alignment horizontal="right" vertical="center" wrapText="1" indent="1"/>
    </xf>
    <xf numFmtId="183" fontId="13" fillId="0" borderId="2" xfId="0" applyNumberFormat="1" applyFont="1" applyFill="1" applyBorder="1" applyAlignment="1">
      <alignment horizontal="right" vertical="center" indent="1"/>
    </xf>
    <xf numFmtId="183" fontId="40" fillId="0" borderId="2" xfId="18" applyNumberFormat="1" applyFont="1" applyBorder="1" applyAlignment="1">
      <alignment horizontal="right" vertical="center" indent="1"/>
    </xf>
    <xf numFmtId="183" fontId="40" fillId="0" borderId="0" xfId="0" applyNumberFormat="1" applyFont="1" applyBorder="1" applyAlignment="1">
      <alignment horizontal="right" vertical="center" indent="1"/>
    </xf>
    <xf numFmtId="183" fontId="40" fillId="0" borderId="2" xfId="19" applyNumberFormat="1" applyFont="1" applyBorder="1" applyAlignment="1">
      <alignment horizontal="right" vertical="center" indent="1"/>
    </xf>
    <xf numFmtId="183" fontId="40" fillId="0" borderId="0" xfId="19" applyNumberFormat="1" applyFont="1" applyBorder="1" applyAlignment="1">
      <alignment horizontal="right" vertical="center" indent="1"/>
    </xf>
    <xf numFmtId="183" fontId="37" fillId="0" borderId="3" xfId="19" applyNumberFormat="1" applyFont="1" applyBorder="1" applyAlignment="1">
      <alignment horizontal="right" vertical="center" indent="1"/>
    </xf>
    <xf numFmtId="183" fontId="40" fillId="0" borderId="0" xfId="19" applyNumberFormat="1" applyFont="1" applyBorder="1" applyAlignment="1">
      <alignment horizontal="center" vertical="center"/>
    </xf>
    <xf numFmtId="183" fontId="40" fillId="0" borderId="0" xfId="18" applyNumberFormat="1" applyFont="1" applyBorder="1" applyAlignment="1">
      <alignment horizontal="right" vertical="center" indent="1"/>
    </xf>
    <xf numFmtId="183" fontId="40" fillId="0" borderId="0" xfId="0" applyNumberFormat="1" applyFont="1" applyAlignment="1">
      <alignment horizontal="right" vertical="center" indent="1"/>
    </xf>
    <xf numFmtId="183" fontId="0" fillId="0" borderId="0" xfId="0" applyNumberFormat="1" applyFont="1" applyBorder="1" applyAlignment="1">
      <alignment horizontal="right" vertical="center" indent="2"/>
    </xf>
    <xf numFmtId="183" fontId="0" fillId="0" borderId="0" xfId="0" applyNumberFormat="1" applyFont="1" applyAlignment="1">
      <alignment horizontal="right" vertical="center" indent="2"/>
    </xf>
    <xf numFmtId="176" fontId="0" fillId="0" borderId="0" xfId="0" applyNumberFormat="1" applyFont="1" applyFill="1" applyBorder="1" applyAlignment="1">
      <alignment horizontal="right" vertical="center" indent="5"/>
    </xf>
    <xf numFmtId="183" fontId="14" fillId="0" borderId="3" xfId="0" applyNumberFormat="1" applyFont="1" applyFill="1" applyBorder="1" applyAlignment="1">
      <alignment horizontal="right" vertical="center" indent="5"/>
    </xf>
    <xf numFmtId="176" fontId="0" fillId="0" borderId="1" xfId="0" applyNumberFormat="1" applyFont="1" applyFill="1" applyBorder="1" applyAlignment="1">
      <alignment horizontal="right" vertical="center" indent="5"/>
    </xf>
    <xf numFmtId="41" fontId="0" fillId="0" borderId="15" xfId="17" applyFont="1" applyFill="1" applyBorder="1" applyAlignment="1">
      <alignment horizontal="right" vertical="center" wrapText="1" indent="2"/>
    </xf>
    <xf numFmtId="41" fontId="13" fillId="0" borderId="0" xfId="17" applyFont="1" applyFill="1" applyBorder="1" applyAlignment="1">
      <alignment horizontal="right" vertical="center" wrapText="1" indent="2"/>
    </xf>
    <xf numFmtId="41" fontId="13" fillId="0" borderId="14" xfId="17" applyFont="1" applyFill="1" applyBorder="1" applyAlignment="1">
      <alignment horizontal="right" vertical="center" wrapText="1" indent="2"/>
    </xf>
    <xf numFmtId="41" fontId="0" fillId="0" borderId="0" xfId="17" applyFont="1" applyFill="1" applyBorder="1" applyAlignment="1">
      <alignment horizontal="right" vertical="center" wrapText="1" indent="2"/>
    </xf>
    <xf numFmtId="41" fontId="14" fillId="0" borderId="0" xfId="17" applyFont="1" applyFill="1" applyBorder="1" applyAlignment="1">
      <alignment horizontal="right" vertical="center" wrapText="1" indent="2"/>
    </xf>
    <xf numFmtId="41" fontId="14" fillId="0" borderId="14" xfId="17" applyFont="1" applyFill="1" applyBorder="1" applyAlignment="1">
      <alignment horizontal="right" vertical="center" wrapText="1" indent="2"/>
    </xf>
    <xf numFmtId="41" fontId="13" fillId="0" borderId="15" xfId="17" applyFont="1" applyFill="1" applyBorder="1" applyAlignment="1">
      <alignment horizontal="right" vertical="center" wrapText="1" indent="2"/>
    </xf>
    <xf numFmtId="41" fontId="13" fillId="0" borderId="17" xfId="17" applyFont="1" applyFill="1" applyBorder="1" applyAlignment="1">
      <alignment horizontal="right" vertical="center" wrapText="1" indent="2"/>
    </xf>
    <xf numFmtId="41" fontId="13" fillId="0" borderId="21" xfId="17" applyFont="1" applyFill="1" applyBorder="1" applyAlignment="1">
      <alignment horizontal="right" vertical="center" wrapText="1" indent="2"/>
    </xf>
    <xf numFmtId="41" fontId="13" fillId="0" borderId="13" xfId="17" applyFont="1" applyFill="1" applyBorder="1" applyAlignment="1">
      <alignment horizontal="right" vertical="center" wrapText="1" indent="2"/>
    </xf>
    <xf numFmtId="176" fontId="0" fillId="0" borderId="0" xfId="0" applyNumberFormat="1" applyFont="1" applyFill="1" applyBorder="1" applyAlignment="1">
      <alignment horizontal="right" vertical="center" indent="3"/>
    </xf>
    <xf numFmtId="176" fontId="0" fillId="0" borderId="1" xfId="0" applyNumberFormat="1" applyFont="1" applyFill="1" applyBorder="1" applyAlignment="1">
      <alignment horizontal="right" vertical="center" indent="3"/>
    </xf>
    <xf numFmtId="178" fontId="13" fillId="0" borderId="0" xfId="0" applyNumberFormat="1" applyFont="1" applyFill="1" applyBorder="1" applyAlignment="1">
      <alignment horizontal="right" vertical="center" indent="3"/>
    </xf>
    <xf numFmtId="178" fontId="13" fillId="0" borderId="1" xfId="0" applyNumberFormat="1" applyFont="1" applyFill="1" applyBorder="1" applyAlignment="1">
      <alignment horizontal="right" vertical="center" indent="3"/>
    </xf>
    <xf numFmtId="178" fontId="14" fillId="0" borderId="3" xfId="0" applyNumberFormat="1" applyFont="1" applyFill="1" applyBorder="1" applyAlignment="1">
      <alignment horizontal="right" vertical="center" indent="3"/>
    </xf>
    <xf numFmtId="178" fontId="14" fillId="0" borderId="4" xfId="0" applyNumberFormat="1" applyFont="1" applyFill="1" applyBorder="1" applyAlignment="1">
      <alignment horizontal="right" vertical="center" indent="3"/>
    </xf>
    <xf numFmtId="185" fontId="0" fillId="0" borderId="2" xfId="0" applyNumberFormat="1" applyFont="1" applyFill="1" applyBorder="1" applyAlignment="1">
      <alignment horizontal="right" vertical="center" indent="3"/>
    </xf>
    <xf numFmtId="178" fontId="13" fillId="0" borderId="2" xfId="0" applyNumberFormat="1" applyFont="1" applyFill="1" applyBorder="1" applyAlignment="1">
      <alignment horizontal="right" vertical="center" indent="3"/>
    </xf>
    <xf numFmtId="178" fontId="14" fillId="0" borderId="5" xfId="0" applyNumberFormat="1" applyFont="1" applyFill="1" applyBorder="1" applyAlignment="1">
      <alignment horizontal="right" vertical="center" indent="3"/>
    </xf>
    <xf numFmtId="183" fontId="13" fillId="0" borderId="0" xfId="0" applyNumberFormat="1" applyFont="1" applyFill="1" applyBorder="1" applyAlignment="1">
      <alignment horizontal="right" vertical="center" indent="3"/>
    </xf>
    <xf numFmtId="183" fontId="14" fillId="0" borderId="3" xfId="0" applyNumberFormat="1" applyFont="1" applyFill="1" applyBorder="1" applyAlignment="1">
      <alignment horizontal="right" vertical="center" indent="3"/>
    </xf>
    <xf numFmtId="176" fontId="0" fillId="0" borderId="0" xfId="17" applyNumberFormat="1" applyFont="1" applyFill="1" applyBorder="1" applyAlignment="1">
      <alignment horizontal="center" vertical="center"/>
    </xf>
    <xf numFmtId="176" fontId="14" fillId="0" borderId="3" xfId="17" applyNumberFormat="1" applyFont="1" applyFill="1" applyBorder="1" applyAlignment="1">
      <alignment horizontal="center" vertical="center"/>
    </xf>
    <xf numFmtId="176" fontId="0" fillId="0" borderId="0" xfId="17" applyNumberFormat="1" applyFont="1" applyFill="1" applyBorder="1" applyAlignment="1">
      <alignment horizontal="right" vertical="center" indent="1"/>
    </xf>
    <xf numFmtId="176" fontId="14" fillId="0" borderId="3" xfId="17" applyNumberFormat="1" applyFont="1" applyFill="1" applyBorder="1" applyAlignment="1">
      <alignment horizontal="right" vertical="center" indent="1" shrinkToFit="1"/>
    </xf>
    <xf numFmtId="176" fontId="14" fillId="0" borderId="3" xfId="17" applyNumberFormat="1" applyFont="1" applyFill="1" applyBorder="1" applyAlignment="1">
      <alignment horizontal="center" vertical="center" shrinkToFit="1"/>
    </xf>
    <xf numFmtId="183" fontId="0" fillId="0" borderId="0" xfId="0" applyNumberFormat="1" applyFont="1" applyFill="1" applyBorder="1" applyAlignment="1">
      <alignment horizontal="right" vertical="center" wrapText="1" indent="1"/>
    </xf>
    <xf numFmtId="183" fontId="0" fillId="0" borderId="0" xfId="0" applyNumberFormat="1" applyFont="1" applyFill="1" applyAlignment="1">
      <alignment horizontal="right" vertical="center" indent="1"/>
    </xf>
    <xf numFmtId="183" fontId="0" fillId="0" borderId="0" xfId="0" applyNumberFormat="1" applyFont="1" applyFill="1" applyBorder="1" applyAlignment="1">
      <alignment horizontal="right" vertical="center" wrapText="1"/>
    </xf>
    <xf numFmtId="183" fontId="0" fillId="0" borderId="0" xfId="0" applyNumberFormat="1" applyFont="1" applyFill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176" fontId="0" fillId="0" borderId="0" xfId="17" applyNumberFormat="1" applyFont="1" applyFill="1" applyAlignment="1">
      <alignment horizontal="right" vertical="center" indent="2"/>
    </xf>
    <xf numFmtId="41" fontId="0" fillId="0" borderId="0" xfId="17" applyFont="1" applyFill="1" applyAlignment="1">
      <alignment horizontal="center" vertical="center"/>
    </xf>
    <xf numFmtId="176" fontId="14" fillId="0" borderId="3" xfId="17" applyNumberFormat="1" applyFont="1" applyFill="1" applyBorder="1" applyAlignment="1">
      <alignment horizontal="right" vertical="center" indent="2"/>
    </xf>
    <xf numFmtId="195" fontId="0" fillId="0" borderId="0" xfId="0" applyNumberFormat="1" applyFont="1" applyFill="1" applyAlignment="1">
      <alignment horizontal="center" vertical="center"/>
    </xf>
    <xf numFmtId="195" fontId="14" fillId="0" borderId="3" xfId="17" applyNumberFormat="1" applyFont="1" applyFill="1" applyBorder="1" applyAlignment="1">
      <alignment horizontal="center" vertical="center"/>
    </xf>
    <xf numFmtId="183" fontId="13" fillId="0" borderId="0" xfId="18" applyNumberFormat="1" applyFont="1" applyFill="1" applyBorder="1" applyAlignment="1">
      <alignment horizontal="right" vertical="center"/>
    </xf>
    <xf numFmtId="183" fontId="13" fillId="0" borderId="0" xfId="23" applyNumberFormat="1" applyFont="1" applyFill="1" applyBorder="1" applyAlignment="1">
      <alignment horizontal="right" vertical="center"/>
      <protection/>
    </xf>
    <xf numFmtId="183" fontId="13" fillId="0" borderId="0" xfId="19" applyNumberFormat="1" applyFont="1" applyFill="1" applyBorder="1" applyAlignment="1">
      <alignment horizontal="right" vertical="center"/>
    </xf>
    <xf numFmtId="183" fontId="13" fillId="0" borderId="0" xfId="19" applyNumberFormat="1" applyFont="1" applyFill="1" applyBorder="1" applyAlignment="1">
      <alignment horizontal="right" vertical="center" shrinkToFit="1"/>
    </xf>
    <xf numFmtId="183" fontId="14" fillId="0" borderId="5" xfId="19" applyNumberFormat="1" applyFont="1" applyFill="1" applyBorder="1" applyAlignment="1">
      <alignment horizontal="right" vertical="center"/>
    </xf>
    <xf numFmtId="183" fontId="14" fillId="0" borderId="3" xfId="19" applyNumberFormat="1" applyFont="1" applyFill="1" applyBorder="1" applyAlignment="1">
      <alignment horizontal="right" vertical="center"/>
    </xf>
    <xf numFmtId="183" fontId="14" fillId="0" borderId="4" xfId="19" applyNumberFormat="1" applyFont="1" applyFill="1" applyBorder="1" applyAlignment="1">
      <alignment horizontal="right" vertical="center" shrinkToFit="1"/>
    </xf>
    <xf numFmtId="183" fontId="13" fillId="0" borderId="0" xfId="23" applyNumberFormat="1" applyFont="1" applyFill="1" applyBorder="1" applyAlignment="1">
      <alignment horizontal="right" vertical="center" indent="1"/>
      <protection/>
    </xf>
    <xf numFmtId="0" fontId="13" fillId="0" borderId="0" xfId="20" applyFont="1" applyFill="1" applyBorder="1" applyAlignment="1">
      <alignment horizontal="right" vertical="center" indent="1"/>
    </xf>
    <xf numFmtId="184" fontId="13" fillId="0" borderId="0" xfId="19" applyNumberFormat="1" applyFont="1" applyFill="1" applyBorder="1" applyAlignment="1">
      <alignment horizontal="right" vertical="center" indent="1"/>
    </xf>
    <xf numFmtId="0" fontId="13" fillId="0" borderId="0" xfId="20" applyFont="1" applyFill="1" applyBorder="1" applyAlignment="1" quotePrefix="1">
      <alignment horizontal="right" vertical="center" indent="1"/>
    </xf>
    <xf numFmtId="184" fontId="14" fillId="0" borderId="3" xfId="19" applyNumberFormat="1" applyFont="1" applyFill="1" applyBorder="1" applyAlignment="1">
      <alignment horizontal="right" vertical="center" indent="1"/>
    </xf>
    <xf numFmtId="183" fontId="13" fillId="0" borderId="0" xfId="20" applyNumberFormat="1" applyFont="1" applyFill="1" applyBorder="1" applyAlignment="1">
      <alignment horizontal="right" vertical="center"/>
    </xf>
    <xf numFmtId="183" fontId="13" fillId="0" borderId="0" xfId="20" applyNumberFormat="1" applyFont="1" applyFill="1" applyBorder="1" applyAlignment="1" quotePrefix="1">
      <alignment horizontal="right" vertical="center"/>
    </xf>
    <xf numFmtId="176" fontId="13" fillId="0" borderId="0" xfId="18" applyNumberFormat="1" applyFont="1" applyFill="1" applyBorder="1" applyAlignment="1">
      <alignment horizontal="right" vertical="center"/>
    </xf>
    <xf numFmtId="176" fontId="13" fillId="0" borderId="0" xfId="19" applyNumberFormat="1" applyFont="1" applyFill="1" applyBorder="1" applyAlignment="1">
      <alignment horizontal="right" vertical="center"/>
    </xf>
    <xf numFmtId="176" fontId="14" fillId="0" borderId="3" xfId="19" applyNumberFormat="1" applyFont="1" applyFill="1" applyBorder="1" applyAlignment="1">
      <alignment horizontal="right" vertical="center"/>
    </xf>
    <xf numFmtId="0" fontId="13" fillId="0" borderId="0" xfId="20" applyFont="1" applyFill="1" applyBorder="1" applyAlignment="1">
      <alignment horizontal="right" vertical="center" indent="2"/>
    </xf>
    <xf numFmtId="184" fontId="13" fillId="0" borderId="0" xfId="19" applyNumberFormat="1" applyFont="1" applyFill="1" applyBorder="1" applyAlignment="1">
      <alignment horizontal="right" vertical="center" indent="2"/>
    </xf>
    <xf numFmtId="184" fontId="14" fillId="0" borderId="4" xfId="19" applyNumberFormat="1" applyFont="1" applyFill="1" applyBorder="1" applyAlignment="1">
      <alignment horizontal="right" vertical="center" indent="2"/>
    </xf>
    <xf numFmtId="183" fontId="13" fillId="0" borderId="0" xfId="20" applyNumberFormat="1" applyFont="1" applyFill="1" applyBorder="1" applyAlignment="1">
      <alignment horizontal="right" vertical="center" indent="2"/>
    </xf>
    <xf numFmtId="183" fontId="13" fillId="0" borderId="0" xfId="20" applyNumberFormat="1" applyFont="1" applyFill="1" applyBorder="1" applyAlignment="1">
      <alignment horizontal="center" vertical="center"/>
    </xf>
    <xf numFmtId="183" fontId="13" fillId="0" borderId="0" xfId="20" applyNumberFormat="1" applyFont="1" applyFill="1" applyBorder="1" applyAlignment="1" quotePrefix="1">
      <alignment horizontal="center" vertical="center"/>
    </xf>
    <xf numFmtId="186" fontId="0" fillId="0" borderId="0" xfId="0" applyNumberFormat="1" applyFont="1" applyFill="1" applyBorder="1" applyAlignment="1">
      <alignment horizontal="right" vertical="center" indent="1" shrinkToFit="1"/>
    </xf>
    <xf numFmtId="186" fontId="38" fillId="0" borderId="0" xfId="0" applyNumberFormat="1" applyFont="1" applyFill="1" applyBorder="1" applyAlignment="1">
      <alignment horizontal="right" vertical="center" indent="1" shrinkToFit="1"/>
    </xf>
    <xf numFmtId="186" fontId="14" fillId="0" borderId="3" xfId="0" applyNumberFormat="1" applyFont="1" applyFill="1" applyBorder="1" applyAlignment="1">
      <alignment horizontal="right" vertical="center" indent="1" shrinkToFit="1"/>
    </xf>
    <xf numFmtId="191" fontId="0" fillId="0" borderId="0" xfId="0" applyNumberFormat="1" applyFont="1" applyFill="1" applyAlignment="1">
      <alignment horizontal="center" vertical="center" shrinkToFit="1"/>
    </xf>
    <xf numFmtId="191" fontId="38" fillId="0" borderId="0" xfId="0" applyNumberFormat="1" applyFont="1" applyFill="1" applyBorder="1" applyAlignment="1">
      <alignment horizontal="center" vertical="center" shrinkToFit="1"/>
    </xf>
    <xf numFmtId="192" fontId="14" fillId="0" borderId="3" xfId="0" applyNumberFormat="1" applyFont="1" applyFill="1" applyBorder="1" applyAlignment="1">
      <alignment horizontal="center" vertical="center" shrinkToFit="1"/>
    </xf>
    <xf numFmtId="181" fontId="14" fillId="0" borderId="3" xfId="0" applyNumberFormat="1" applyFont="1" applyFill="1" applyBorder="1" applyAlignment="1">
      <alignment horizontal="center" vertical="center" shrinkToFit="1"/>
    </xf>
    <xf numFmtId="191" fontId="0" fillId="0" borderId="1" xfId="0" applyNumberFormat="1" applyFont="1" applyFill="1" applyBorder="1" applyAlignment="1">
      <alignment horizontal="center" vertical="center" shrinkToFit="1"/>
    </xf>
    <xf numFmtId="191" fontId="38" fillId="0" borderId="1" xfId="0" applyNumberFormat="1" applyFont="1" applyFill="1" applyBorder="1" applyAlignment="1">
      <alignment horizontal="center" vertical="center" shrinkToFit="1"/>
    </xf>
    <xf numFmtId="181" fontId="14" fillId="0" borderId="4" xfId="0" applyNumberFormat="1" applyFont="1" applyFill="1" applyBorder="1" applyAlignment="1">
      <alignment horizontal="center" vertical="center" shrinkToFit="1"/>
    </xf>
    <xf numFmtId="186" fontId="13" fillId="0" borderId="0" xfId="0" applyNumberFormat="1" applyFont="1" applyFill="1" applyBorder="1" applyAlignment="1">
      <alignment horizontal="right" vertical="center" indent="1" shrinkToFit="1"/>
    </xf>
    <xf numFmtId="176" fontId="13" fillId="0" borderId="0" xfId="17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right" vertical="center" indent="1"/>
    </xf>
    <xf numFmtId="3" fontId="13" fillId="0" borderId="0" xfId="0" applyNumberFormat="1" applyFont="1" applyFill="1" applyBorder="1" applyAlignment="1">
      <alignment horizontal="right" vertical="center" indent="1"/>
    </xf>
    <xf numFmtId="0" fontId="4" fillId="2" borderId="9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wrapText="1"/>
    </xf>
    <xf numFmtId="183" fontId="0" fillId="0" borderId="0" xfId="18" applyNumberFormat="1" applyFont="1" applyBorder="1" applyAlignment="1">
      <alignment horizontal="right" vertical="center" indent="2"/>
    </xf>
    <xf numFmtId="183" fontId="0" fillId="0" borderId="0" xfId="0" applyNumberFormat="1" applyFont="1" applyAlignment="1">
      <alignment horizontal="right" vertical="center" indent="2"/>
    </xf>
    <xf numFmtId="183" fontId="13" fillId="0" borderId="0" xfId="19" applyNumberFormat="1" applyFont="1" applyBorder="1" applyAlignment="1">
      <alignment horizontal="right" vertical="center" indent="2"/>
    </xf>
    <xf numFmtId="183" fontId="14" fillId="0" borderId="3" xfId="19" applyNumberFormat="1" applyFont="1" applyBorder="1" applyAlignment="1">
      <alignment horizontal="right" vertical="center" indent="2"/>
    </xf>
    <xf numFmtId="0" fontId="0" fillId="0" borderId="3" xfId="0" applyNumberFormat="1" applyFont="1" applyFill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  <xf numFmtId="0" fontId="32" fillId="2" borderId="22" xfId="0" applyFont="1" applyFill="1" applyBorder="1" applyAlignment="1">
      <alignment horizontal="center" wrapText="1"/>
    </xf>
    <xf numFmtId="0" fontId="32" fillId="2" borderId="22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wrapText="1"/>
    </xf>
    <xf numFmtId="0" fontId="32" fillId="2" borderId="0" xfId="0" applyFont="1" applyFill="1" applyBorder="1" applyAlignment="1">
      <alignment horizontal="center" wrapText="1"/>
    </xf>
    <xf numFmtId="0" fontId="0" fillId="2" borderId="21" xfId="0" applyNumberFormat="1" applyFill="1" applyBorder="1" applyAlignment="1">
      <alignment/>
    </xf>
    <xf numFmtId="0" fontId="32" fillId="2" borderId="15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wrapTex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0" fillId="2" borderId="14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32" fillId="2" borderId="24" xfId="0" applyFont="1" applyFill="1" applyBorder="1" applyAlignment="1">
      <alignment horizontal="center" vertical="center" wrapText="1"/>
    </xf>
    <xf numFmtId="0" fontId="32" fillId="2" borderId="25" xfId="0" applyFont="1" applyFill="1" applyBorder="1" applyAlignment="1">
      <alignment horizontal="center" wrapText="1"/>
    </xf>
    <xf numFmtId="0" fontId="32" fillId="2" borderId="25" xfId="0" applyFont="1" applyFill="1" applyBorder="1" applyAlignment="1">
      <alignment horizontal="center" vertical="center" wrapText="1"/>
    </xf>
    <xf numFmtId="0" fontId="32" fillId="2" borderId="24" xfId="0" applyFont="1" applyFill="1" applyBorder="1" applyAlignment="1">
      <alignment horizontal="center" wrapText="1"/>
    </xf>
    <xf numFmtId="0" fontId="0" fillId="2" borderId="25" xfId="0" applyFill="1" applyBorder="1" applyAlignment="1">
      <alignment wrapText="1"/>
    </xf>
    <xf numFmtId="0" fontId="32" fillId="2" borderId="26" xfId="0" applyFont="1" applyFill="1" applyBorder="1" applyAlignment="1">
      <alignment horizontal="center" wrapText="1"/>
    </xf>
    <xf numFmtId="0" fontId="32" fillId="2" borderId="27" xfId="0" applyFont="1" applyFill="1" applyBorder="1" applyAlignment="1">
      <alignment horizontal="center" vertical="center"/>
    </xf>
    <xf numFmtId="0" fontId="0" fillId="2" borderId="27" xfId="0" applyFill="1" applyBorder="1" applyAlignment="1">
      <alignment wrapText="1"/>
    </xf>
    <xf numFmtId="0" fontId="32" fillId="2" borderId="28" xfId="0" applyFont="1" applyFill="1" applyBorder="1" applyAlignment="1">
      <alignment horizontal="center" wrapText="1"/>
    </xf>
    <xf numFmtId="0" fontId="32" fillId="2" borderId="28" xfId="0" applyFont="1" applyFill="1" applyBorder="1" applyAlignment="1">
      <alignment horizontal="center" vertical="center"/>
    </xf>
    <xf numFmtId="0" fontId="32" fillId="2" borderId="29" xfId="0" applyFont="1" applyFill="1" applyBorder="1" applyAlignment="1">
      <alignment vertical="center"/>
    </xf>
    <xf numFmtId="0" fontId="32" fillId="2" borderId="28" xfId="0" applyFont="1" applyFill="1" applyBorder="1" applyAlignment="1">
      <alignment vertical="center"/>
    </xf>
    <xf numFmtId="0" fontId="0" fillId="2" borderId="28" xfId="0" applyFill="1" applyBorder="1" applyAlignment="1">
      <alignment wrapText="1"/>
    </xf>
    <xf numFmtId="0" fontId="0" fillId="2" borderId="23" xfId="0" applyNumberFormat="1" applyFill="1" applyBorder="1" applyAlignment="1">
      <alignment/>
    </xf>
    <xf numFmtId="0" fontId="0" fillId="2" borderId="30" xfId="0" applyNumberFormat="1" applyFill="1" applyBorder="1" applyAlignment="1">
      <alignment/>
    </xf>
    <xf numFmtId="0" fontId="0" fillId="2" borderId="13" xfId="0" applyNumberFormat="1" applyFill="1" applyBorder="1" applyAlignment="1">
      <alignment/>
    </xf>
    <xf numFmtId="0" fontId="32" fillId="2" borderId="0" xfId="0" applyFont="1" applyFill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Continuous" vertical="center"/>
    </xf>
    <xf numFmtId="0" fontId="0" fillId="2" borderId="31" xfId="0" applyFont="1" applyFill="1" applyBorder="1" applyAlignment="1">
      <alignment horizontal="centerContinuous" vertical="center"/>
    </xf>
    <xf numFmtId="0" fontId="0" fillId="2" borderId="10" xfId="0" applyFont="1" applyFill="1" applyBorder="1" applyAlignment="1">
      <alignment horizontal="centerContinuous" vertical="center"/>
    </xf>
    <xf numFmtId="0" fontId="4" fillId="2" borderId="10" xfId="0" applyFont="1" applyFill="1" applyBorder="1" applyAlignment="1">
      <alignment horizontal="centerContinuous" vertical="center"/>
    </xf>
    <xf numFmtId="0" fontId="0" fillId="2" borderId="0" xfId="0" applyFont="1" applyFill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Continuous" vertical="center"/>
    </xf>
    <xf numFmtId="0" fontId="0" fillId="2" borderId="3" xfId="0" applyFont="1" applyFill="1" applyBorder="1" applyAlignment="1">
      <alignment horizontal="centerContinuous" vertical="center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12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Continuous"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0" xfId="0" applyNumberFormat="1" applyFont="1" applyFill="1" applyAlignment="1">
      <alignment vertical="center"/>
    </xf>
    <xf numFmtId="0" fontId="0" fillId="2" borderId="0" xfId="0" applyNumberFormat="1" applyFont="1" applyFill="1" applyAlignment="1">
      <alignment vertical="center"/>
    </xf>
    <xf numFmtId="0" fontId="0" fillId="2" borderId="1" xfId="0" applyNumberFormat="1" applyFont="1" applyFill="1" applyBorder="1" applyAlignment="1">
      <alignment horizontal="center" vertical="center" shrinkToFit="1"/>
    </xf>
    <xf numFmtId="0" fontId="4" fillId="2" borderId="8" xfId="0" applyNumberFormat="1" applyFont="1" applyFill="1" applyBorder="1" applyAlignment="1">
      <alignment horizontal="center" vertical="center" shrinkToFit="1"/>
    </xf>
    <xf numFmtId="0" fontId="0" fillId="2" borderId="6" xfId="0" applyNumberFormat="1" applyFont="1" applyFill="1" applyBorder="1" applyAlignment="1">
      <alignment horizontal="center" vertical="center" shrinkToFit="1"/>
    </xf>
    <xf numFmtId="0" fontId="0" fillId="2" borderId="5" xfId="0" applyNumberFormat="1" applyFont="1" applyFill="1" applyBorder="1" applyAlignment="1">
      <alignment horizontal="center" vertical="center" shrinkToFit="1"/>
    </xf>
    <xf numFmtId="0" fontId="0" fillId="2" borderId="4" xfId="0" applyNumberFormat="1" applyFont="1" applyFill="1" applyBorder="1" applyAlignment="1">
      <alignment horizontal="center" vertical="center" shrinkToFit="1"/>
    </xf>
    <xf numFmtId="0" fontId="4" fillId="2" borderId="6" xfId="0" applyNumberFormat="1" applyFont="1" applyFill="1" applyBorder="1" applyAlignment="1">
      <alignment horizontal="center" vertical="center" shrinkToFit="1"/>
    </xf>
    <xf numFmtId="0" fontId="0" fillId="2" borderId="1" xfId="0" applyNumberFormat="1" applyFont="1" applyFill="1" applyBorder="1" applyAlignment="1" quotePrefix="1">
      <alignment horizontal="center" vertical="center" shrinkToFit="1"/>
    </xf>
    <xf numFmtId="0" fontId="0" fillId="2" borderId="7" xfId="0" applyNumberFormat="1" applyFont="1" applyFill="1" applyBorder="1" applyAlignment="1">
      <alignment horizontal="center" vertical="center" shrinkToFit="1"/>
    </xf>
    <xf numFmtId="0" fontId="4" fillId="2" borderId="9" xfId="0" applyNumberFormat="1" applyFont="1" applyFill="1" applyBorder="1" applyAlignment="1">
      <alignment horizontal="center" vertical="center" shrinkToFit="1"/>
    </xf>
    <xf numFmtId="0" fontId="4" fillId="2" borderId="1" xfId="0" applyNumberFormat="1" applyFont="1" applyFill="1" applyBorder="1" applyAlignment="1">
      <alignment horizontal="center" vertical="center" shrinkToFit="1"/>
    </xf>
    <xf numFmtId="0" fontId="39" fillId="2" borderId="10" xfId="0" applyFont="1" applyFill="1" applyBorder="1" applyAlignment="1">
      <alignment horizontal="center" vertical="center" shrinkToFit="1"/>
    </xf>
    <xf numFmtId="0" fontId="22" fillId="2" borderId="1" xfId="0" applyFont="1" applyFill="1" applyBorder="1" applyAlignment="1">
      <alignment horizontal="center" vertical="center" shrinkToFit="1"/>
    </xf>
    <xf numFmtId="0" fontId="4" fillId="2" borderId="2" xfId="0" applyNumberFormat="1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justify"/>
    </xf>
    <xf numFmtId="0" fontId="0" fillId="2" borderId="9" xfId="0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wrapText="1" shrinkToFit="1"/>
    </xf>
    <xf numFmtId="0" fontId="0" fillId="2" borderId="5" xfId="0" applyFont="1" applyFill="1" applyBorder="1" applyAlignment="1">
      <alignment horizontal="center" vertical="center" wrapText="1" shrinkToFit="1"/>
    </xf>
    <xf numFmtId="0" fontId="0" fillId="2" borderId="0" xfId="0" applyFont="1" applyFill="1" applyAlignment="1">
      <alignment vertical="center"/>
    </xf>
    <xf numFmtId="0" fontId="13" fillId="2" borderId="0" xfId="0" applyFont="1" applyFill="1" applyAlignment="1">
      <alignment horizontal="right"/>
    </xf>
    <xf numFmtId="0" fontId="13" fillId="2" borderId="3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25" xfId="0" applyFont="1" applyFill="1" applyBorder="1" applyAlignment="1">
      <alignment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 quotePrefix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22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 quotePrefix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0" fillId="2" borderId="0" xfId="0" applyFont="1" applyFill="1" applyAlignment="1" quotePrefix="1">
      <alignment horizontal="left" vertical="center"/>
    </xf>
    <xf numFmtId="0" fontId="0" fillId="2" borderId="6" xfId="0" applyFont="1" applyFill="1" applyBorder="1" applyAlignment="1" quotePrefix="1">
      <alignment horizontal="center" vertical="center" shrinkToFit="1"/>
    </xf>
    <xf numFmtId="0" fontId="0" fillId="2" borderId="7" xfId="0" applyFont="1" applyFill="1" applyBorder="1" applyAlignment="1" quotePrefix="1">
      <alignment horizontal="center" vertical="center" shrinkToFit="1"/>
    </xf>
    <xf numFmtId="0" fontId="0" fillId="2" borderId="7" xfId="0" applyFont="1" applyFill="1" applyBorder="1" applyAlignment="1" quotePrefix="1">
      <alignment horizontal="center" vertical="center" wrapText="1" shrinkToFit="1"/>
    </xf>
    <xf numFmtId="0" fontId="13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13" fillId="2" borderId="23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4" fillId="2" borderId="10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0" fillId="2" borderId="4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Continuous" vertical="center" wrapText="1" shrinkToFit="1"/>
    </xf>
    <xf numFmtId="0" fontId="0" fillId="2" borderId="20" xfId="0" applyFont="1" applyFill="1" applyBorder="1" applyAlignment="1">
      <alignment horizontal="centerContinuous" vertical="center" shrinkToFit="1"/>
    </xf>
    <xf numFmtId="0" fontId="0" fillId="2" borderId="10" xfId="0" applyFont="1" applyFill="1" applyBorder="1" applyAlignment="1">
      <alignment horizontal="centerContinuous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wrapText="1" shrinkToFit="1"/>
    </xf>
    <xf numFmtId="0" fontId="2" fillId="2" borderId="12" xfId="0" applyFont="1" applyFill="1" applyBorder="1" applyAlignment="1" quotePrefix="1">
      <alignment horizontal="center" vertical="center" wrapText="1" shrinkToFit="1"/>
    </xf>
    <xf numFmtId="0" fontId="0" fillId="2" borderId="0" xfId="0" applyFont="1" applyFill="1" applyAlignment="1" quotePrefix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4" fillId="2" borderId="8" xfId="0" applyFont="1" applyFill="1" applyBorder="1" applyAlignment="1" quotePrefix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 quotePrefix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shrinkToFit="1"/>
    </xf>
    <xf numFmtId="184" fontId="25" fillId="2" borderId="7" xfId="0" applyNumberFormat="1" applyFont="1" applyFill="1" applyBorder="1" applyAlignment="1">
      <alignment horizontal="center" vertical="center" shrinkToFit="1"/>
    </xf>
    <xf numFmtId="0" fontId="0" fillId="2" borderId="20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 quotePrefix="1">
      <alignment horizontal="center" vertical="center" shrinkToFit="1"/>
    </xf>
    <xf numFmtId="0" fontId="4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7" xfId="0" applyFont="1" applyFill="1" applyBorder="1" applyAlignment="1" quotePrefix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 quotePrefix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 quotePrefix="1">
      <alignment horizontal="center" vertical="center"/>
    </xf>
    <xf numFmtId="0" fontId="25" fillId="2" borderId="0" xfId="0" applyFont="1" applyFill="1" applyAlignment="1">
      <alignment vertical="center"/>
    </xf>
    <xf numFmtId="0" fontId="25" fillId="2" borderId="22" xfId="0" applyFont="1" applyFill="1" applyBorder="1" applyAlignment="1">
      <alignment vertical="center"/>
    </xf>
    <xf numFmtId="0" fontId="13" fillId="2" borderId="25" xfId="0" applyFont="1" applyFill="1" applyBorder="1" applyAlignment="1">
      <alignment horizontal="center" wrapText="1"/>
    </xf>
    <xf numFmtId="0" fontId="25" fillId="2" borderId="15" xfId="0" applyFont="1" applyFill="1" applyBorder="1" applyAlignment="1">
      <alignment vertical="center"/>
    </xf>
    <xf numFmtId="0" fontId="13" fillId="2" borderId="28" xfId="0" applyFont="1" applyFill="1" applyBorder="1" applyAlignment="1">
      <alignment horizontal="center" wrapText="1"/>
    </xf>
    <xf numFmtId="0" fontId="25" fillId="2" borderId="17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2" fillId="2" borderId="0" xfId="0" applyFont="1" applyFill="1" applyAlignment="1">
      <alignment horizontal="justify"/>
    </xf>
    <xf numFmtId="0" fontId="0" fillId="2" borderId="0" xfId="0" applyFill="1" applyAlignment="1">
      <alignment vertical="center"/>
    </xf>
    <xf numFmtId="0" fontId="32" fillId="2" borderId="3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 quotePrefix="1">
      <alignment horizontal="right" vertical="center"/>
    </xf>
    <xf numFmtId="0" fontId="2" fillId="2" borderId="9" xfId="0" applyFont="1" applyFill="1" applyBorder="1" applyAlignment="1">
      <alignment horizontal="centerContinuous" vertical="center" wrapText="1"/>
    </xf>
    <xf numFmtId="0" fontId="0" fillId="2" borderId="20" xfId="0" applyFont="1" applyFill="1" applyBorder="1" applyAlignment="1">
      <alignment horizontal="centerContinuous" vertical="center"/>
    </xf>
    <xf numFmtId="0" fontId="0" fillId="2" borderId="10" xfId="0" applyFont="1" applyFill="1" applyBorder="1" applyAlignment="1">
      <alignment horizontal="centerContinuous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177" fontId="0" fillId="2" borderId="0" xfId="18" applyFont="1" applyFill="1" applyAlignment="1">
      <alignment vertical="center"/>
    </xf>
    <xf numFmtId="177" fontId="4" fillId="2" borderId="12" xfId="18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9" xfId="0" applyFont="1" applyFill="1" applyBorder="1" applyAlignment="1" quotePrefix="1">
      <alignment horizontal="centerContinuous" vertical="center"/>
    </xf>
    <xf numFmtId="0" fontId="4" fillId="2" borderId="9" xfId="0" applyFont="1" applyFill="1" applyBorder="1" applyAlignment="1" quotePrefix="1">
      <alignment horizontal="centerContinuous" vertical="center" wrapText="1"/>
    </xf>
    <xf numFmtId="0" fontId="4" fillId="2" borderId="12" xfId="0" applyFont="1" applyFill="1" applyBorder="1" applyAlignment="1" quotePrefix="1">
      <alignment horizontal="center" vertical="center" wrapText="1"/>
    </xf>
    <xf numFmtId="0" fontId="0" fillId="2" borderId="7" xfId="0" applyFont="1" applyFill="1" applyBorder="1" applyAlignment="1" quotePrefix="1">
      <alignment horizontal="center" vertical="center" wrapText="1"/>
    </xf>
    <xf numFmtId="0" fontId="22" fillId="2" borderId="20" xfId="0" applyFont="1" applyFill="1" applyBorder="1" applyAlignment="1">
      <alignment vertical="center"/>
    </xf>
    <xf numFmtId="0" fontId="35" fillId="2" borderId="8" xfId="0" applyFont="1" applyFill="1" applyBorder="1" applyAlignment="1">
      <alignment horizontal="center" vertical="center" shrinkToFit="1"/>
    </xf>
    <xf numFmtId="0" fontId="22" fillId="2" borderId="7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 quotePrefix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35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/>
    </xf>
    <xf numFmtId="0" fontId="0" fillId="2" borderId="9" xfId="0" applyFont="1" applyFill="1" applyBorder="1" applyAlignment="1">
      <alignment horizontal="centerContinuous" vertical="center" shrinkToFit="1"/>
    </xf>
    <xf numFmtId="0" fontId="0" fillId="2" borderId="20" xfId="0" applyFont="1" applyFill="1" applyBorder="1" applyAlignment="1">
      <alignment horizontal="centerContinuous" vertical="center" shrinkToFit="1"/>
    </xf>
    <xf numFmtId="0" fontId="0" fillId="2" borderId="32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 quotePrefix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shrinkToFit="1"/>
    </xf>
    <xf numFmtId="0" fontId="2" fillId="2" borderId="6" xfId="0" applyFont="1" applyFill="1" applyBorder="1" applyAlignment="1" quotePrefix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wrapText="1" shrinkToFit="1"/>
    </xf>
    <xf numFmtId="0" fontId="0" fillId="2" borderId="0" xfId="0" applyFont="1" applyFill="1" applyAlignment="1">
      <alignment horizontal="left" vertical="center" shrinkToFit="1"/>
    </xf>
    <xf numFmtId="0" fontId="0" fillId="2" borderId="0" xfId="0" applyFont="1" applyFill="1" applyAlignment="1">
      <alignment horizontal="center" vertical="center" shrinkToFit="1"/>
    </xf>
    <xf numFmtId="0" fontId="0" fillId="2" borderId="0" xfId="0" applyFont="1" applyFill="1" applyAlignment="1" quotePrefix="1">
      <alignment horizontal="left" vertical="center" shrinkToFit="1"/>
    </xf>
    <xf numFmtId="0" fontId="0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 quotePrefix="1">
      <alignment horizontal="center" vertical="center" wrapText="1" shrinkToFit="1"/>
    </xf>
    <xf numFmtId="0" fontId="0" fillId="2" borderId="2" xfId="0" applyFont="1" applyFill="1" applyBorder="1" applyAlignment="1" quotePrefix="1">
      <alignment horizontal="center" vertical="center" shrinkToFit="1"/>
    </xf>
    <xf numFmtId="0" fontId="0" fillId="2" borderId="7" xfId="0" applyFont="1" applyFill="1" applyBorder="1" applyAlignment="1" quotePrefix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shrinkToFit="1"/>
    </xf>
    <xf numFmtId="0" fontId="22" fillId="2" borderId="7" xfId="0" applyFont="1" applyFill="1" applyBorder="1" applyAlignment="1" quotePrefix="1">
      <alignment horizontal="center" vertical="center" shrinkToFit="1"/>
    </xf>
    <xf numFmtId="0" fontId="0" fillId="2" borderId="5" xfId="0" applyFont="1" applyFill="1" applyBorder="1" applyAlignment="1" quotePrefix="1">
      <alignment horizontal="center" vertical="center" shrinkToFi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39" fillId="2" borderId="8" xfId="0" applyFont="1" applyFill="1" applyBorder="1" applyAlignment="1">
      <alignment horizontal="center" vertical="center" shrinkToFit="1"/>
    </xf>
    <xf numFmtId="0" fontId="22" fillId="2" borderId="6" xfId="0" applyFont="1" applyFill="1" applyBorder="1" applyAlignment="1">
      <alignment horizontal="center" vertical="center" shrinkToFit="1"/>
    </xf>
    <xf numFmtId="0" fontId="39" fillId="2" borderId="8" xfId="0" applyFont="1" applyFill="1" applyBorder="1" applyAlignment="1">
      <alignment horizontal="center" vertical="center"/>
    </xf>
    <xf numFmtId="0" fontId="39" fillId="2" borderId="6" xfId="0" applyFont="1" applyFill="1" applyBorder="1" applyAlignment="1">
      <alignment horizontal="center" vertical="center" shrinkToFit="1"/>
    </xf>
    <xf numFmtId="0" fontId="22" fillId="2" borderId="6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shrinkToFit="1"/>
    </xf>
    <xf numFmtId="0" fontId="22" fillId="2" borderId="0" xfId="0" applyFont="1" applyFill="1" applyAlignment="1">
      <alignment vertical="center"/>
    </xf>
    <xf numFmtId="0" fontId="22" fillId="2" borderId="6" xfId="0" applyFont="1" applyFill="1" applyBorder="1" applyAlignment="1" quotePrefix="1">
      <alignment horizontal="center" vertical="center" shrinkToFit="1"/>
    </xf>
    <xf numFmtId="0" fontId="22" fillId="2" borderId="6" xfId="0" applyFont="1" applyFill="1" applyBorder="1" applyAlignment="1">
      <alignment horizontal="center" vertical="center" wrapText="1" shrinkToFit="1"/>
    </xf>
    <xf numFmtId="0" fontId="22" fillId="2" borderId="7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1" xfId="0" applyFont="1" applyFill="1" applyBorder="1" applyAlignment="1" quotePrefix="1">
      <alignment horizontal="center" vertical="center" shrinkToFit="1"/>
    </xf>
    <xf numFmtId="0" fontId="0" fillId="2" borderId="31" xfId="0" applyFont="1" applyFill="1" applyBorder="1" applyAlignment="1">
      <alignment vertical="center"/>
    </xf>
    <xf numFmtId="0" fontId="0" fillId="2" borderId="32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2" borderId="10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 quotePrefix="1">
      <alignment horizontal="center" vertical="center" shrinkToFit="1"/>
    </xf>
    <xf numFmtId="0" fontId="0" fillId="2" borderId="9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 quotePrefix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31" xfId="0" applyFont="1" applyFill="1" applyBorder="1" applyAlignment="1">
      <alignment horizontal="center" vertical="center" shrinkToFit="1"/>
    </xf>
    <xf numFmtId="0" fontId="22" fillId="2" borderId="1" xfId="0" applyFont="1" applyFill="1" applyBorder="1" applyAlignment="1">
      <alignment horizontal="center" vertical="center" shrinkToFit="1"/>
    </xf>
    <xf numFmtId="0" fontId="22" fillId="2" borderId="4" xfId="0" applyFont="1" applyFill="1" applyBorder="1" applyAlignment="1">
      <alignment horizontal="center" vertical="center" shrinkToFit="1"/>
    </xf>
    <xf numFmtId="0" fontId="39" fillId="2" borderId="11" xfId="0" applyFont="1" applyFill="1" applyBorder="1" applyAlignment="1">
      <alignment horizontal="center" vertical="center" shrinkToFit="1"/>
    </xf>
    <xf numFmtId="0" fontId="22" fillId="2" borderId="31" xfId="0" applyFont="1" applyFill="1" applyBorder="1" applyAlignment="1">
      <alignment horizontal="center" vertical="center" shrinkToFit="1"/>
    </xf>
    <xf numFmtId="0" fontId="22" fillId="2" borderId="32" xfId="0" applyFont="1" applyFill="1" applyBorder="1" applyAlignment="1">
      <alignment vertical="center"/>
    </xf>
    <xf numFmtId="0" fontId="22" fillId="2" borderId="32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left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9" fillId="2" borderId="10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 quotePrefix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2" xfId="0" applyFont="1" applyFill="1" applyBorder="1" applyAlignment="1" quotePrefix="1">
      <alignment horizontal="center" vertical="center"/>
    </xf>
    <xf numFmtId="0" fontId="0" fillId="2" borderId="1" xfId="0" applyFont="1" applyFill="1" applyBorder="1" applyAlignment="1" quotePrefix="1">
      <alignment horizontal="center" vertical="center"/>
    </xf>
    <xf numFmtId="0" fontId="0" fillId="2" borderId="2" xfId="0" applyFont="1" applyFill="1" applyBorder="1" applyAlignment="1" quotePrefix="1">
      <alignment horizontal="center" vertical="center" wrapText="1" shrinkToFit="1"/>
    </xf>
    <xf numFmtId="0" fontId="0" fillId="2" borderId="8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 quotePrefix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44" fillId="2" borderId="0" xfId="0" applyFont="1" applyFill="1" applyAlignment="1">
      <alignment horizontal="center" vertical="center"/>
    </xf>
    <xf numFmtId="0" fontId="44" fillId="2" borderId="0" xfId="0" applyFont="1" applyFill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 quotePrefix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9" fillId="2" borderId="9" xfId="0" applyFont="1" applyFill="1" applyBorder="1" applyAlignment="1">
      <alignment horizontal="center" vertical="center" shrinkToFit="1"/>
    </xf>
    <xf numFmtId="0" fontId="22" fillId="2" borderId="10" xfId="0" applyFont="1" applyFill="1" applyBorder="1" applyAlignment="1">
      <alignment horizontal="center" vertical="center" shrinkToFit="1"/>
    </xf>
    <xf numFmtId="0" fontId="22" fillId="2" borderId="5" xfId="0" applyFont="1" applyFill="1" applyBorder="1" applyAlignment="1">
      <alignment horizontal="center" vertical="center" shrinkToFit="1"/>
    </xf>
    <xf numFmtId="0" fontId="22" fillId="2" borderId="9" xfId="0" applyFont="1" applyFill="1" applyBorder="1" applyAlignment="1">
      <alignment horizontal="center" vertical="center" shrinkToFit="1"/>
    </xf>
    <xf numFmtId="0" fontId="22" fillId="2" borderId="2" xfId="0" applyFont="1" applyFill="1" applyBorder="1" applyAlignment="1">
      <alignment horizontal="center" vertical="center" shrinkToFit="1"/>
    </xf>
    <xf numFmtId="0" fontId="22" fillId="2" borderId="20" xfId="0" applyFont="1" applyFill="1" applyBorder="1" applyAlignment="1">
      <alignment horizontal="center" vertical="center" shrinkToFit="1"/>
    </xf>
    <xf numFmtId="0" fontId="22" fillId="2" borderId="3" xfId="0" applyFont="1" applyFill="1" applyBorder="1" applyAlignment="1">
      <alignment horizontal="center" vertical="center" shrinkToFit="1"/>
    </xf>
    <xf numFmtId="0" fontId="35" fillId="2" borderId="20" xfId="0" applyFont="1" applyFill="1" applyBorder="1" applyAlignment="1">
      <alignment horizontal="center" vertical="center" shrinkToFit="1"/>
    </xf>
    <xf numFmtId="0" fontId="35" fillId="2" borderId="9" xfId="0" applyFont="1" applyFill="1" applyBorder="1" applyAlignment="1">
      <alignment horizontal="center" vertical="center" shrinkToFit="1"/>
    </xf>
    <xf numFmtId="0" fontId="35" fillId="2" borderId="10" xfId="0" applyFont="1" applyFill="1" applyBorder="1" applyAlignment="1">
      <alignment horizontal="center" vertical="center" shrinkToFit="1"/>
    </xf>
    <xf numFmtId="0" fontId="35" fillId="2" borderId="11" xfId="0" applyFont="1" applyFill="1" applyBorder="1" applyAlignment="1">
      <alignment horizontal="center" vertical="center" shrinkToFit="1"/>
    </xf>
    <xf numFmtId="0" fontId="35" fillId="2" borderId="2" xfId="0" applyFont="1" applyFill="1" applyBorder="1" applyAlignment="1">
      <alignment horizontal="center" vertical="center" shrinkToFit="1"/>
    </xf>
    <xf numFmtId="0" fontId="35" fillId="2" borderId="9" xfId="0" applyFont="1" applyFill="1" applyBorder="1" applyAlignment="1" quotePrefix="1">
      <alignment horizontal="center" vertical="center" shrinkToFit="1"/>
    </xf>
    <xf numFmtId="0" fontId="22" fillId="2" borderId="10" xfId="0" applyFont="1" applyFill="1" applyBorder="1" applyAlignment="1" quotePrefix="1">
      <alignment horizontal="center" vertical="center" shrinkToFit="1"/>
    </xf>
    <xf numFmtId="0" fontId="22" fillId="2" borderId="3" xfId="0" applyFont="1" applyFill="1" applyBorder="1" applyAlignment="1">
      <alignment horizontal="center" vertical="center"/>
    </xf>
    <xf numFmtId="0" fontId="35" fillId="2" borderId="9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0" fillId="2" borderId="20" xfId="0" applyFont="1" applyFill="1" applyBorder="1" applyAlignment="1">
      <alignment horizontal="center" vertical="center"/>
    </xf>
    <xf numFmtId="0" fontId="10" fillId="0" borderId="0" xfId="0" applyFont="1" applyAlignment="1" quotePrefix="1">
      <alignment horizontal="center" vertical="center"/>
    </xf>
    <xf numFmtId="0" fontId="4" fillId="2" borderId="9" xfId="0" applyFont="1" applyFill="1" applyBorder="1" applyAlignment="1" quotePrefix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0" fillId="2" borderId="31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left" vertical="center"/>
    </xf>
    <xf numFmtId="0" fontId="0" fillId="2" borderId="20" xfId="0" applyFont="1" applyFill="1" applyBorder="1" applyAlignment="1">
      <alignment horizontal="left" vertical="center"/>
    </xf>
    <xf numFmtId="183" fontId="13" fillId="0" borderId="0" xfId="0" applyNumberFormat="1" applyFont="1" applyFill="1" applyBorder="1" applyAlignment="1">
      <alignment horizontal="left" vertical="center"/>
    </xf>
    <xf numFmtId="177" fontId="0" fillId="2" borderId="3" xfId="18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2" borderId="5" xfId="0" applyFont="1" applyFill="1" applyBorder="1" applyAlignment="1" quotePrefix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13" fillId="2" borderId="30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32" fillId="2" borderId="22" xfId="0" applyFont="1" applyFill="1" applyBorder="1" applyAlignment="1">
      <alignment horizontal="center" vertical="center" wrapText="1"/>
    </xf>
    <xf numFmtId="0" fontId="32" fillId="2" borderId="34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horizontal="center" wrapText="1"/>
    </xf>
    <xf numFmtId="0" fontId="13" fillId="2" borderId="30" xfId="0" applyFont="1" applyFill="1" applyBorder="1" applyAlignment="1">
      <alignment horizontal="center" wrapText="1"/>
    </xf>
    <xf numFmtId="0" fontId="13" fillId="2" borderId="14" xfId="0" applyFont="1" applyFill="1" applyBorder="1" applyAlignment="1">
      <alignment horizontal="center" wrapText="1"/>
    </xf>
    <xf numFmtId="0" fontId="13" fillId="2" borderId="13" xfId="0" applyFont="1" applyFill="1" applyBorder="1" applyAlignment="1">
      <alignment horizontal="center" wrapText="1"/>
    </xf>
    <xf numFmtId="0" fontId="13" fillId="2" borderId="34" xfId="0" applyFont="1" applyFill="1" applyBorder="1" applyAlignment="1">
      <alignment horizontal="center" wrapText="1"/>
    </xf>
    <xf numFmtId="0" fontId="13" fillId="2" borderId="36" xfId="0" applyFont="1" applyFill="1" applyBorder="1" applyAlignment="1">
      <alignment horizontal="center" wrapText="1"/>
    </xf>
    <xf numFmtId="0" fontId="32" fillId="2" borderId="34" xfId="0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2" borderId="31" xfId="0" applyFont="1" applyFill="1" applyBorder="1" applyAlignment="1" quotePrefix="1">
      <alignment horizontal="center" vertical="center" shrinkToFit="1"/>
    </xf>
    <xf numFmtId="0" fontId="0" fillId="2" borderId="32" xfId="0" applyFont="1" applyFill="1" applyBorder="1" applyAlignment="1" quotePrefix="1">
      <alignment horizontal="center" vertical="center" shrinkToFit="1"/>
    </xf>
    <xf numFmtId="0" fontId="0" fillId="2" borderId="3" xfId="0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center" vertical="center" shrinkToFit="1"/>
    </xf>
    <xf numFmtId="0" fontId="0" fillId="2" borderId="20" xfId="0" applyFont="1" applyFill="1" applyBorder="1" applyAlignment="1" quotePrefix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 quotePrefix="1">
      <alignment horizontal="center" vertical="center" shrinkToFit="1"/>
    </xf>
    <xf numFmtId="0" fontId="0" fillId="2" borderId="20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/>
    </xf>
    <xf numFmtId="0" fontId="0" fillId="2" borderId="5" xfId="0" applyFont="1" applyFill="1" applyBorder="1" applyAlignment="1" quotePrefix="1">
      <alignment horizontal="center" vertical="center" shrinkToFit="1"/>
    </xf>
    <xf numFmtId="0" fontId="0" fillId="2" borderId="20" xfId="0" applyFont="1" applyFill="1" applyBorder="1" applyAlignment="1">
      <alignment horizontal="right" vertical="center"/>
    </xf>
    <xf numFmtId="0" fontId="10" fillId="0" borderId="0" xfId="0" applyFont="1" applyAlignment="1">
      <alignment vertical="center" shrinkToFit="1"/>
    </xf>
    <xf numFmtId="0" fontId="4" fillId="2" borderId="9" xfId="0" applyFont="1" applyFill="1" applyBorder="1" applyAlignment="1" quotePrefix="1">
      <alignment horizontal="center" vertical="center" shrinkToFit="1"/>
    </xf>
    <xf numFmtId="0" fontId="0" fillId="2" borderId="20" xfId="0" applyFont="1" applyFill="1" applyBorder="1" applyAlignment="1" quotePrefix="1">
      <alignment horizontal="center" vertical="center" shrinkToFit="1"/>
    </xf>
    <xf numFmtId="0" fontId="0" fillId="2" borderId="3" xfId="0" applyFont="1" applyFill="1" applyBorder="1" applyAlignment="1">
      <alignment horizontal="center" vertical="center" wrapText="1" shrinkToFit="1"/>
    </xf>
    <xf numFmtId="0" fontId="4" fillId="2" borderId="11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32" fillId="2" borderId="30" xfId="0" applyFont="1" applyFill="1" applyBorder="1" applyAlignment="1">
      <alignment horizontal="center" vertical="center" wrapText="1"/>
    </xf>
    <xf numFmtId="0" fontId="32" fillId="2" borderId="14" xfId="0" applyFont="1" applyFill="1" applyBorder="1" applyAlignment="1">
      <alignment horizontal="center" vertical="center" wrapText="1"/>
    </xf>
    <xf numFmtId="0" fontId="32" fillId="2" borderId="16" xfId="0" applyFont="1" applyFill="1" applyBorder="1" applyAlignment="1">
      <alignment horizontal="center" vertical="center" wrapText="1"/>
    </xf>
    <xf numFmtId="0" fontId="32" fillId="2" borderId="22" xfId="0" applyFont="1" applyFill="1" applyBorder="1" applyAlignment="1">
      <alignment horizontal="center" wrapText="1"/>
    </xf>
    <xf numFmtId="0" fontId="32" fillId="2" borderId="23" xfId="0" applyFont="1" applyFill="1" applyBorder="1" applyAlignment="1">
      <alignment horizontal="center" wrapText="1"/>
    </xf>
    <xf numFmtId="0" fontId="32" fillId="2" borderId="30" xfId="0" applyFont="1" applyFill="1" applyBorder="1" applyAlignment="1">
      <alignment horizontal="center" wrapText="1"/>
    </xf>
    <xf numFmtId="0" fontId="32" fillId="2" borderId="15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wrapText="1"/>
    </xf>
    <xf numFmtId="0" fontId="32" fillId="2" borderId="0" xfId="0" applyFont="1" applyFill="1" applyBorder="1" applyAlignment="1">
      <alignment horizontal="center" wrapText="1"/>
    </xf>
    <xf numFmtId="0" fontId="32" fillId="2" borderId="14" xfId="0" applyFont="1" applyFill="1" applyBorder="1" applyAlignment="1">
      <alignment horizontal="center" wrapText="1"/>
    </xf>
    <xf numFmtId="0" fontId="0" fillId="2" borderId="15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21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32" fillId="2" borderId="17" xfId="0" applyFont="1" applyFill="1" applyBorder="1" applyAlignment="1">
      <alignment horizontal="center" wrapText="1"/>
    </xf>
    <xf numFmtId="0" fontId="32" fillId="2" borderId="21" xfId="0" applyFont="1" applyFill="1" applyBorder="1" applyAlignment="1">
      <alignment horizontal="center" wrapText="1"/>
    </xf>
    <xf numFmtId="0" fontId="32" fillId="2" borderId="13" xfId="0" applyFont="1" applyFill="1" applyBorder="1" applyAlignment="1">
      <alignment horizontal="center" wrapText="1"/>
    </xf>
    <xf numFmtId="0" fontId="32" fillId="2" borderId="17" xfId="0" applyFont="1" applyFill="1" applyBorder="1" applyAlignment="1">
      <alignment horizontal="center" vertical="center" wrapText="1"/>
    </xf>
    <xf numFmtId="0" fontId="32" fillId="2" borderId="13" xfId="0" applyFont="1" applyFill="1" applyBorder="1" applyAlignment="1">
      <alignment horizontal="center" vertical="center" wrapText="1"/>
    </xf>
    <xf numFmtId="0" fontId="32" fillId="2" borderId="25" xfId="0" applyFont="1" applyFill="1" applyBorder="1" applyAlignment="1">
      <alignment horizontal="center" wrapText="1"/>
    </xf>
    <xf numFmtId="0" fontId="32" fillId="2" borderId="28" xfId="0" applyFont="1" applyFill="1" applyBorder="1" applyAlignment="1">
      <alignment horizontal="center" wrapText="1"/>
    </xf>
    <xf numFmtId="0" fontId="32" fillId="2" borderId="27" xfId="0" applyFont="1" applyFill="1" applyBorder="1" applyAlignment="1">
      <alignment horizontal="center" wrapText="1"/>
    </xf>
    <xf numFmtId="0" fontId="32" fillId="2" borderId="23" xfId="0" applyFont="1" applyFill="1" applyBorder="1" applyAlignment="1">
      <alignment horizontal="center" vertical="center" wrapText="1"/>
    </xf>
    <xf numFmtId="0" fontId="32" fillId="2" borderId="2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2"/>
    </xf>
    <xf numFmtId="0" fontId="32" fillId="2" borderId="22" xfId="0" applyNumberFormat="1" applyFont="1" applyFill="1" applyBorder="1" applyAlignment="1">
      <alignment horizontal="center" vertical="center" wrapText="1"/>
    </xf>
    <xf numFmtId="0" fontId="32" fillId="2" borderId="23" xfId="0" applyNumberFormat="1" applyFont="1" applyFill="1" applyBorder="1" applyAlignment="1">
      <alignment horizontal="center" vertical="center" wrapText="1"/>
    </xf>
    <xf numFmtId="0" fontId="32" fillId="2" borderId="30" xfId="0" applyNumberFormat="1" applyFont="1" applyFill="1" applyBorder="1" applyAlignment="1">
      <alignment horizontal="center" vertical="center" wrapText="1"/>
    </xf>
    <xf numFmtId="0" fontId="32" fillId="2" borderId="17" xfId="0" applyNumberFormat="1" applyFont="1" applyFill="1" applyBorder="1" applyAlignment="1">
      <alignment horizontal="center" vertical="center" wrapText="1"/>
    </xf>
    <xf numFmtId="0" fontId="32" fillId="2" borderId="21" xfId="0" applyNumberFormat="1" applyFont="1" applyFill="1" applyBorder="1" applyAlignment="1">
      <alignment horizontal="center" vertical="center" wrapText="1"/>
    </xf>
    <xf numFmtId="0" fontId="32" fillId="2" borderId="13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left" vertical="center" indent="2"/>
    </xf>
    <xf numFmtId="0" fontId="0" fillId="0" borderId="20" xfId="0" applyFont="1" applyFill="1" applyBorder="1" applyAlignment="1">
      <alignment horizontal="left" vertical="center" indent="2"/>
    </xf>
    <xf numFmtId="0" fontId="32" fillId="2" borderId="37" xfId="0" applyFont="1" applyFill="1" applyBorder="1" applyAlignment="1">
      <alignment horizontal="center" vertical="center" wrapText="1"/>
    </xf>
    <xf numFmtId="0" fontId="32" fillId="2" borderId="2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indent="3" shrinkToFit="1"/>
    </xf>
    <xf numFmtId="0" fontId="0" fillId="0" borderId="0" xfId="0" applyFont="1" applyFill="1" applyBorder="1" applyAlignment="1">
      <alignment horizontal="left" vertical="center" indent="3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2" fillId="2" borderId="35" xfId="0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/>
    </xf>
    <xf numFmtId="0" fontId="2" fillId="2" borderId="11" xfId="0" applyFont="1" applyFill="1" applyBorder="1" applyAlignment="1">
      <alignment horizontal="center" vertical="center" wrapText="1" shrinkToFit="1"/>
    </xf>
    <xf numFmtId="0" fontId="0" fillId="2" borderId="5" xfId="0" applyFont="1" applyFill="1" applyBorder="1" applyAlignment="1">
      <alignment horizontal="center" vertical="center" wrapText="1" shrinkToFit="1"/>
    </xf>
    <xf numFmtId="0" fontId="0" fillId="2" borderId="4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 quotePrefix="1">
      <alignment horizontal="center" vertical="center" wrapText="1" shrinkToFit="1"/>
    </xf>
    <xf numFmtId="0" fontId="0" fillId="2" borderId="10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wrapText="1" shrinkToFit="1"/>
    </xf>
    <xf numFmtId="0" fontId="25" fillId="2" borderId="9" xfId="0" applyFont="1" applyFill="1" applyBorder="1" applyAlignment="1">
      <alignment horizontal="center" vertical="center" wrapText="1" shrinkToFit="1"/>
    </xf>
    <xf numFmtId="0" fontId="25" fillId="2" borderId="2" xfId="0" applyFont="1" applyFill="1" applyBorder="1" applyAlignment="1">
      <alignment horizontal="center" vertical="center" wrapText="1" shrinkToFit="1"/>
    </xf>
    <xf numFmtId="0" fontId="25" fillId="2" borderId="5" xfId="0" applyFont="1" applyFill="1" applyBorder="1" applyAlignment="1">
      <alignment horizontal="center" vertical="center" wrapText="1" shrinkToFit="1"/>
    </xf>
    <xf numFmtId="0" fontId="32" fillId="2" borderId="11" xfId="0" applyFont="1" applyFill="1" applyBorder="1" applyAlignment="1">
      <alignment horizontal="center" vertical="center" wrapText="1"/>
    </xf>
    <xf numFmtId="0" fontId="32" fillId="2" borderId="31" xfId="0" applyFont="1" applyFill="1" applyBorder="1" applyAlignment="1">
      <alignment horizontal="center" vertical="center" wrapText="1"/>
    </xf>
    <xf numFmtId="0" fontId="32" fillId="2" borderId="32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13" fillId="2" borderId="23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5" xfId="0" applyFont="1" applyFill="1" applyBorder="1" applyAlignment="1" quotePrefix="1">
      <alignment horizontal="center" vertical="center" wrapText="1" shrinkToFit="1"/>
    </xf>
    <xf numFmtId="0" fontId="4" fillId="2" borderId="11" xfId="0" applyFont="1" applyFill="1" applyBorder="1" applyAlignment="1" quotePrefix="1">
      <alignment horizontal="center" vertical="center" shrinkToFit="1"/>
    </xf>
    <xf numFmtId="0" fontId="0" fillId="2" borderId="32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32" fillId="2" borderId="2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0" fillId="2" borderId="9" xfId="0" applyNumberFormat="1" applyFont="1" applyFill="1" applyBorder="1" applyAlignment="1">
      <alignment horizontal="center" vertical="center" shrinkToFit="1"/>
    </xf>
    <xf numFmtId="0" fontId="0" fillId="2" borderId="2" xfId="0" applyNumberFormat="1" applyFont="1" applyFill="1" applyBorder="1" applyAlignment="1">
      <alignment horizontal="center" vertical="center" shrinkToFit="1"/>
    </xf>
    <xf numFmtId="0" fontId="0" fillId="2" borderId="5" xfId="0" applyNumberFormat="1" applyFont="1" applyFill="1" applyBorder="1" applyAlignment="1">
      <alignment horizontal="center" vertical="center" shrinkToFit="1"/>
    </xf>
    <xf numFmtId="0" fontId="4" fillId="2" borderId="11" xfId="0" applyNumberFormat="1" applyFont="1" applyFill="1" applyBorder="1" applyAlignment="1" quotePrefix="1">
      <alignment horizontal="center" vertical="center" shrinkToFit="1"/>
    </xf>
    <xf numFmtId="0" fontId="0" fillId="2" borderId="32" xfId="0" applyNumberFormat="1" applyFont="1" applyFill="1" applyBorder="1" applyAlignment="1">
      <alignment horizontal="center" vertical="center" shrinkToFit="1"/>
    </xf>
    <xf numFmtId="0" fontId="4" fillId="2" borderId="11" xfId="0" applyNumberFormat="1" applyFont="1" applyFill="1" applyBorder="1" applyAlignment="1">
      <alignment horizontal="center" vertical="center" shrinkToFit="1"/>
    </xf>
    <xf numFmtId="0" fontId="0" fillId="2" borderId="10" xfId="0" applyNumberFormat="1" applyFont="1" applyFill="1" applyBorder="1" applyAlignment="1">
      <alignment horizontal="center" vertical="center" shrinkToFit="1"/>
    </xf>
    <xf numFmtId="0" fontId="0" fillId="2" borderId="31" xfId="0" applyNumberFormat="1" applyFont="1" applyFill="1" applyBorder="1" applyAlignment="1">
      <alignment horizontal="center" vertical="center" shrinkToFit="1"/>
    </xf>
    <xf numFmtId="0" fontId="4" fillId="2" borderId="10" xfId="0" applyNumberFormat="1" applyFont="1" applyFill="1" applyBorder="1" applyAlignment="1">
      <alignment horizontal="center" vertical="center" shrinkToFit="1"/>
    </xf>
    <xf numFmtId="0" fontId="0" fillId="2" borderId="1" xfId="0" applyNumberFormat="1" applyFont="1" applyFill="1" applyBorder="1" applyAlignment="1">
      <alignment horizontal="center" vertical="center" shrinkToFit="1"/>
    </xf>
    <xf numFmtId="0" fontId="0" fillId="2" borderId="4" xfId="0" applyNumberFormat="1" applyFont="1" applyFill="1" applyBorder="1" applyAlignment="1">
      <alignment horizontal="center" vertical="center" shrinkToFit="1"/>
    </xf>
    <xf numFmtId="0" fontId="0" fillId="2" borderId="31" xfId="0" applyNumberFormat="1" applyFont="1" applyFill="1" applyBorder="1" applyAlignment="1" quotePrefix="1">
      <alignment horizontal="center" vertical="center" shrinkToFit="1"/>
    </xf>
    <xf numFmtId="0" fontId="4" fillId="2" borderId="9" xfId="0" applyNumberFormat="1" applyFont="1" applyFill="1" applyBorder="1" applyAlignment="1" quotePrefix="1">
      <alignment horizontal="center" vertical="center" shrinkToFit="1"/>
    </xf>
    <xf numFmtId="0" fontId="0" fillId="2" borderId="0" xfId="0" applyNumberFormat="1" applyFont="1" applyFill="1" applyBorder="1" applyAlignment="1">
      <alignment horizontal="right" vertical="center"/>
    </xf>
    <xf numFmtId="0" fontId="0" fillId="2" borderId="0" xfId="0" applyNumberFormat="1" applyFont="1" applyFill="1" applyBorder="1" applyAlignment="1" quotePrefix="1">
      <alignment horizontal="right" vertical="center"/>
    </xf>
    <xf numFmtId="0" fontId="0" fillId="2" borderId="20" xfId="0" applyNumberFormat="1" applyFont="1" applyFill="1" applyBorder="1" applyAlignment="1">
      <alignment horizontal="center" vertical="center" shrinkToFit="1"/>
    </xf>
    <xf numFmtId="0" fontId="4" fillId="2" borderId="11" xfId="0" applyNumberFormat="1" applyFont="1" applyFill="1" applyBorder="1" applyAlignment="1">
      <alignment horizontal="center" vertical="center"/>
    </xf>
    <xf numFmtId="0" fontId="0" fillId="2" borderId="31" xfId="0" applyNumberFormat="1" applyFont="1" applyFill="1" applyBorder="1" applyAlignment="1">
      <alignment horizontal="center" vertical="center"/>
    </xf>
    <xf numFmtId="0" fontId="0" fillId="2" borderId="32" xfId="0" applyNumberFormat="1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186" fontId="14" fillId="0" borderId="3" xfId="0" applyNumberFormat="1" applyFont="1" applyFill="1" applyBorder="1" applyAlignment="1">
      <alignment horizontal="center" vertical="center" shrinkToFit="1"/>
    </xf>
    <xf numFmtId="186" fontId="38" fillId="0" borderId="0" xfId="0" applyNumberFormat="1" applyFont="1" applyFill="1" applyBorder="1" applyAlignment="1">
      <alignment horizontal="center" vertical="center" shrinkToFit="1"/>
    </xf>
    <xf numFmtId="186" fontId="13" fillId="0" borderId="0" xfId="0" applyNumberFormat="1" applyFont="1" applyFill="1" applyBorder="1" applyAlignment="1">
      <alignment horizontal="center" vertical="center" shrinkToFit="1"/>
    </xf>
    <xf numFmtId="186" fontId="0" fillId="0" borderId="0" xfId="0" applyNumberFormat="1" applyFont="1" applyFill="1" applyBorder="1" applyAlignment="1">
      <alignment horizontal="center" vertical="center" shrinkToFit="1"/>
    </xf>
    <xf numFmtId="186" fontId="0" fillId="0" borderId="0" xfId="0" applyNumberFormat="1" applyFont="1" applyFill="1" applyAlignment="1">
      <alignment horizontal="center" vertical="center" shrinkToFit="1"/>
    </xf>
    <xf numFmtId="0" fontId="10" fillId="2" borderId="0" xfId="0" applyNumberFormat="1" applyFont="1" applyFill="1" applyAlignment="1">
      <alignment horizontal="center" vertical="center"/>
    </xf>
    <xf numFmtId="0" fontId="10" fillId="2" borderId="0" xfId="0" applyNumberFormat="1" applyFont="1" applyFill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quotePrefix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184" fontId="14" fillId="0" borderId="3" xfId="0" applyNumberFormat="1" applyFont="1" applyFill="1" applyBorder="1" applyAlignment="1" quotePrefix="1">
      <alignment horizontal="center" vertical="center"/>
    </xf>
    <xf numFmtId="184" fontId="14" fillId="0" borderId="4" xfId="0" applyNumberFormat="1" applyFont="1" applyFill="1" applyBorder="1" applyAlignment="1" quotePrefix="1">
      <alignment horizontal="center" vertical="center"/>
    </xf>
  </cellXfs>
  <cellStyles count="11">
    <cellStyle name="Normal" xfId="0"/>
    <cellStyle name="Percent" xfId="15"/>
    <cellStyle name="Comma" xfId="16"/>
    <cellStyle name="Comma [0]" xfId="17"/>
    <cellStyle name="쉼표 [0]_12.보건및사회보장" xfId="18"/>
    <cellStyle name="쉼표 [0]_기획감사12" xfId="19"/>
    <cellStyle name="콤마 [0]_해안선및도서" xfId="20"/>
    <cellStyle name="Currency" xfId="21"/>
    <cellStyle name="Currency [0]" xfId="22"/>
    <cellStyle name="표준_맥류" xfId="23"/>
    <cellStyle name="표준_미곡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409575</xdr:colOff>
      <xdr:row>13</xdr:row>
      <xdr:rowOff>161925</xdr:rowOff>
    </xdr:from>
    <xdr:ext cx="95250" cy="209550"/>
    <xdr:sp>
      <xdr:nvSpPr>
        <xdr:cNvPr id="1" name="TextBox 1"/>
        <xdr:cNvSpPr txBox="1">
          <a:spLocks noChangeArrowheads="1"/>
        </xdr:cNvSpPr>
      </xdr:nvSpPr>
      <xdr:spPr>
        <a:xfrm>
          <a:off x="2371725" y="4419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" name="TextBox 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" name="TextBox 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" name="TextBox 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" name="TextBox 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6" name="TextBox 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7" name="TextBox 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8" name="TextBox 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9" name="TextBox 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0" name="TextBox 1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1" name="TextBox 1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2" name="TextBox 1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3" name="TextBox 1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4" name="TextBox 1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5" name="TextBox 1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6" name="TextBox 1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7" name="TextBox 1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8" name="TextBox 1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9" name="TextBox 1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9</xdr:row>
      <xdr:rowOff>161925</xdr:rowOff>
    </xdr:from>
    <xdr:ext cx="95250" cy="209550"/>
    <xdr:sp>
      <xdr:nvSpPr>
        <xdr:cNvPr id="20" name="TextBox 20"/>
        <xdr:cNvSpPr txBox="1">
          <a:spLocks noChangeArrowheads="1"/>
        </xdr:cNvSpPr>
      </xdr:nvSpPr>
      <xdr:spPr>
        <a:xfrm>
          <a:off x="2371725" y="2895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13</xdr:row>
      <xdr:rowOff>161925</xdr:rowOff>
    </xdr:from>
    <xdr:ext cx="95250" cy="209550"/>
    <xdr:sp>
      <xdr:nvSpPr>
        <xdr:cNvPr id="21" name="TextBox 21"/>
        <xdr:cNvSpPr txBox="1">
          <a:spLocks noChangeArrowheads="1"/>
        </xdr:cNvSpPr>
      </xdr:nvSpPr>
      <xdr:spPr>
        <a:xfrm>
          <a:off x="2371725" y="4419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2" name="TextBox 2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3" name="TextBox 2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4" name="TextBox 2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5" name="TextBox 2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6" name="TextBox 2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7" name="TextBox 2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8" name="TextBox 2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9" name="TextBox 2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0" name="TextBox 3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1" name="TextBox 3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2" name="TextBox 3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3" name="TextBox 3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4" name="TextBox 3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5" name="TextBox 3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6" name="TextBox 3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7" name="TextBox 3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8" name="TextBox 3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9" name="TextBox 3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13</xdr:row>
      <xdr:rowOff>161925</xdr:rowOff>
    </xdr:from>
    <xdr:ext cx="95250" cy="209550"/>
    <xdr:sp>
      <xdr:nvSpPr>
        <xdr:cNvPr id="40" name="TextBox 40"/>
        <xdr:cNvSpPr txBox="1">
          <a:spLocks noChangeArrowheads="1"/>
        </xdr:cNvSpPr>
      </xdr:nvSpPr>
      <xdr:spPr>
        <a:xfrm>
          <a:off x="2371725" y="4419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1" name="TextBox 4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2" name="TextBox 4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3" name="TextBox 4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4" name="TextBox 4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5" name="TextBox 4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6" name="TextBox 4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7" name="TextBox 4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8" name="TextBox 4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9" name="TextBox 4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0" name="TextBox 5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1" name="TextBox 5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2" name="TextBox 5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3" name="TextBox 5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4" name="TextBox 5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5" name="TextBox 5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6" name="TextBox 5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7" name="TextBox 5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8" name="TextBox 5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9" name="TextBox 5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60" name="TextBox 6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61" name="TextBox 6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62" name="TextBox 6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63" name="TextBox 6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64" name="TextBox 6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65" name="TextBox 6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66" name="TextBox 6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67" name="TextBox 6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68" name="TextBox 6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69" name="TextBox 6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70" name="TextBox 7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71" name="TextBox 7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72" name="TextBox 7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73" name="TextBox 7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74" name="TextBox 7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75" name="TextBox 7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76" name="TextBox 7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77" name="TextBox 7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78" name="TextBox 7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79" name="TextBox 7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80" name="TextBox 8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81" name="TextBox 8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82" name="TextBox 8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83" name="TextBox 8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84" name="TextBox 8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85" name="TextBox 8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86" name="TextBox 8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87" name="TextBox 8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88" name="TextBox 8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89" name="TextBox 8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90" name="TextBox 9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91" name="TextBox 9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92" name="TextBox 9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93" name="TextBox 9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94" name="TextBox 9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95" name="TextBox 9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96" name="TextBox 9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97" name="TextBox 9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98" name="TextBox 9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99" name="TextBox 9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00" name="TextBox 10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01" name="TextBox 10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02" name="TextBox 10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03" name="TextBox 10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04" name="TextBox 10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05" name="TextBox 10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06" name="TextBox 10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07" name="TextBox 10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08" name="TextBox 10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09" name="TextBox 10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10" name="TextBox 11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11" name="TextBox 11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12" name="TextBox 112"/>
        <xdr:cNvSpPr txBox="1">
          <a:spLocks noChangeArrowheads="1"/>
        </xdr:cNvSpPr>
      </xdr:nvSpPr>
      <xdr:spPr>
        <a:xfrm>
          <a:off x="2371725" y="5019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13" name="TextBox 11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14" name="TextBox 11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15" name="TextBox 11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16" name="TextBox 11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17" name="TextBox 11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18" name="TextBox 11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19" name="TextBox 11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20" name="TextBox 12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21" name="TextBox 12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22" name="TextBox 12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23" name="TextBox 12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24" name="TextBox 12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25" name="TextBox 12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26" name="TextBox 12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27" name="TextBox 12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28" name="TextBox 12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29" name="TextBox 12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30" name="TextBox 13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31" name="TextBox 131"/>
        <xdr:cNvSpPr txBox="1">
          <a:spLocks noChangeArrowheads="1"/>
        </xdr:cNvSpPr>
      </xdr:nvSpPr>
      <xdr:spPr>
        <a:xfrm>
          <a:off x="2371725" y="5019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32" name="TextBox 13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33" name="TextBox 13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34" name="TextBox 13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35" name="TextBox 13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36" name="TextBox 13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37" name="TextBox 13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38" name="TextBox 13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39" name="TextBox 13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40" name="TextBox 14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41" name="TextBox 14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42" name="TextBox 14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43" name="TextBox 14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44" name="TextBox 14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45" name="TextBox 14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46" name="TextBox 14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47" name="TextBox 14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48" name="TextBox 14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49" name="TextBox 14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150" name="TextBox 150"/>
        <xdr:cNvSpPr txBox="1">
          <a:spLocks noChangeArrowheads="1"/>
        </xdr:cNvSpPr>
      </xdr:nvSpPr>
      <xdr:spPr>
        <a:xfrm>
          <a:off x="2371725" y="5019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51" name="TextBox 15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52" name="TextBox 15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53" name="TextBox 15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54" name="TextBox 15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55" name="TextBox 15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56" name="TextBox 15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57" name="TextBox 15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58" name="TextBox 15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59" name="TextBox 15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60" name="TextBox 16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61" name="TextBox 16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62" name="TextBox 16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63" name="TextBox 16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64" name="TextBox 16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65" name="TextBox 16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66" name="TextBox 16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67" name="TextBox 16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68" name="TextBox 16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69" name="TextBox 16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70" name="TextBox 17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71" name="TextBox 17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72" name="TextBox 17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73" name="TextBox 17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74" name="TextBox 17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75" name="TextBox 17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76" name="TextBox 17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77" name="TextBox 17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78" name="TextBox 17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79" name="TextBox 17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80" name="TextBox 18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81" name="TextBox 18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82" name="TextBox 18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83" name="TextBox 18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84" name="TextBox 18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85" name="TextBox 18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86" name="TextBox 18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87" name="TextBox 18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88" name="TextBox 18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89" name="TextBox 18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90" name="TextBox 19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91" name="TextBox 19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92" name="TextBox 19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93" name="TextBox 19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94" name="TextBox 19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95" name="TextBox 19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96" name="TextBox 19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97" name="TextBox 19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98" name="TextBox 19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199" name="TextBox 19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00" name="TextBox 20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01" name="TextBox 20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02" name="TextBox 20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03" name="TextBox 20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04" name="TextBox 20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05" name="TextBox 20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06" name="TextBox 20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07" name="TextBox 20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08" name="TextBox 20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09" name="TextBox 20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10" name="TextBox 21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11" name="TextBox 21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12" name="TextBox 21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13" name="TextBox 21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14" name="TextBox 21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15" name="TextBox 21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16" name="TextBox 21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17" name="TextBox 21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18" name="TextBox 21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19" name="TextBox 21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20" name="TextBox 22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21" name="TextBox 22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22" name="TextBox 22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23" name="TextBox 22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24" name="TextBox 22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25" name="TextBox 22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26" name="TextBox 22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27" name="TextBox 22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28" name="TextBox 22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29" name="TextBox 22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30" name="TextBox 23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31" name="TextBox 23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32" name="TextBox 23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33" name="TextBox 23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34" name="TextBox 23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35" name="TextBox 23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36" name="TextBox 23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37" name="TextBox 23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38" name="TextBox 23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39" name="TextBox 23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40" name="TextBox 24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41" name="TextBox 24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42" name="TextBox 24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43" name="TextBox 24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44" name="TextBox 24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45" name="TextBox 24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46" name="TextBox 24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47" name="TextBox 24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48" name="TextBox 24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49" name="TextBox 24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50" name="TextBox 25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51" name="TextBox 25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52" name="TextBox 25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53" name="TextBox 25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54" name="TextBox 25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55" name="TextBox 25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56" name="TextBox 25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57" name="TextBox 25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58" name="TextBox 25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59" name="TextBox 25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60" name="TextBox 26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61" name="TextBox 26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62" name="TextBox 26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63" name="TextBox 26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64" name="TextBox 26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65" name="TextBox 26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66" name="TextBox 26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67" name="TextBox 26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68" name="TextBox 26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69" name="TextBox 26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70" name="TextBox 27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71" name="TextBox 27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72" name="TextBox 27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73" name="TextBox 27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74" name="TextBox 27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75" name="TextBox 27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76" name="TextBox 27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77" name="TextBox 27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78" name="TextBox 27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79" name="TextBox 27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80" name="TextBox 28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81" name="TextBox 28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82" name="TextBox 28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83" name="TextBox 28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84" name="TextBox 28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85" name="TextBox 28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86" name="TextBox 28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87" name="TextBox 28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88" name="TextBox 28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89" name="TextBox 28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90" name="TextBox 29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91" name="TextBox 29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92" name="TextBox 29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93" name="TextBox 29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94" name="TextBox 29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95" name="TextBox 29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96" name="TextBox 29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97" name="TextBox 29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98" name="TextBox 29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299" name="TextBox 29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00" name="TextBox 30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01" name="TextBox 30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02" name="TextBox 30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03" name="TextBox 30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04" name="TextBox 30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05" name="TextBox 30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06" name="TextBox 30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07" name="TextBox 30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08" name="TextBox 30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09" name="TextBox 30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10" name="TextBox 31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11" name="TextBox 31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12" name="TextBox 31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13" name="TextBox 31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14" name="TextBox 31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15" name="TextBox 31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16" name="TextBox 31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17" name="TextBox 31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18" name="TextBox 31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19" name="TextBox 31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20" name="TextBox 32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21" name="TextBox 32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22" name="TextBox 32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23" name="TextBox 32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24" name="TextBox 32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25" name="TextBox 32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26" name="TextBox 32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27" name="TextBox 32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28" name="TextBox 32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29" name="TextBox 32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30" name="TextBox 33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31" name="TextBox 33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32" name="TextBox 33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333" name="TextBox 333"/>
        <xdr:cNvSpPr txBox="1">
          <a:spLocks noChangeArrowheads="1"/>
        </xdr:cNvSpPr>
      </xdr:nvSpPr>
      <xdr:spPr>
        <a:xfrm>
          <a:off x="2371725" y="5019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34" name="TextBox 33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35" name="TextBox 33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36" name="TextBox 33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37" name="TextBox 33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38" name="TextBox 33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39" name="TextBox 33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40" name="TextBox 34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41" name="TextBox 34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42" name="TextBox 34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43" name="TextBox 34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44" name="TextBox 34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45" name="TextBox 34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46" name="TextBox 34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47" name="TextBox 34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48" name="TextBox 34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49" name="TextBox 34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50" name="TextBox 35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51" name="TextBox 35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15</xdr:row>
      <xdr:rowOff>0</xdr:rowOff>
    </xdr:from>
    <xdr:ext cx="95250" cy="209550"/>
    <xdr:sp>
      <xdr:nvSpPr>
        <xdr:cNvPr id="352" name="TextBox 352"/>
        <xdr:cNvSpPr txBox="1">
          <a:spLocks noChangeArrowheads="1"/>
        </xdr:cNvSpPr>
      </xdr:nvSpPr>
      <xdr:spPr>
        <a:xfrm>
          <a:off x="2371725" y="5019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53" name="TextBox 35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54" name="TextBox 35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55" name="TextBox 35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56" name="TextBox 35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57" name="TextBox 35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58" name="TextBox 35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59" name="TextBox 35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60" name="TextBox 36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61" name="TextBox 36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62" name="TextBox 36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63" name="TextBox 36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64" name="TextBox 36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65" name="TextBox 36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66" name="TextBox 36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67" name="TextBox 36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68" name="TextBox 36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69" name="TextBox 36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70" name="TextBox 37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15</xdr:row>
      <xdr:rowOff>0</xdr:rowOff>
    </xdr:from>
    <xdr:ext cx="95250" cy="209550"/>
    <xdr:sp>
      <xdr:nvSpPr>
        <xdr:cNvPr id="371" name="TextBox 371"/>
        <xdr:cNvSpPr txBox="1">
          <a:spLocks noChangeArrowheads="1"/>
        </xdr:cNvSpPr>
      </xdr:nvSpPr>
      <xdr:spPr>
        <a:xfrm>
          <a:off x="2419350" y="5019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72" name="TextBox 37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73" name="TextBox 37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74" name="TextBox 37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75" name="TextBox 37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76" name="TextBox 37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77" name="TextBox 37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78" name="TextBox 37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79" name="TextBox 37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80" name="TextBox 38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81" name="TextBox 38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82" name="TextBox 38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83" name="TextBox 38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84" name="TextBox 38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85" name="TextBox 38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86" name="TextBox 38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87" name="TextBox 38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88" name="TextBox 38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89" name="TextBox 38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90" name="TextBox 39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91" name="TextBox 39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92" name="TextBox 39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93" name="TextBox 39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94" name="TextBox 39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95" name="TextBox 39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96" name="TextBox 39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97" name="TextBox 39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98" name="TextBox 39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399" name="TextBox 39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00" name="TextBox 40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01" name="TextBox 40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02" name="TextBox 40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03" name="TextBox 40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04" name="TextBox 40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05" name="TextBox 40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06" name="TextBox 40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07" name="TextBox 40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08" name="TextBox 40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09" name="TextBox 40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10" name="TextBox 41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11" name="TextBox 41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12" name="TextBox 41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13" name="TextBox 41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14" name="TextBox 41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15" name="TextBox 41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16" name="TextBox 41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17" name="TextBox 41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18" name="TextBox 41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19" name="TextBox 41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20" name="TextBox 42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21" name="TextBox 42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22" name="TextBox 42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23" name="TextBox 42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24" name="TextBox 42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25" name="TextBox 42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26" name="TextBox 42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27" name="TextBox 42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28" name="TextBox 42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29" name="TextBox 42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30" name="TextBox 43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31" name="TextBox 43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32" name="TextBox 43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33" name="TextBox 43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34" name="TextBox 43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35" name="TextBox 43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36" name="TextBox 43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37" name="TextBox 43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38" name="TextBox 43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39" name="TextBox 43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40" name="TextBox 44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41" name="TextBox 44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42" name="TextBox 44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43" name="TextBox 44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44" name="TextBox 44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895350</xdr:colOff>
      <xdr:row>17</xdr:row>
      <xdr:rowOff>0</xdr:rowOff>
    </xdr:from>
    <xdr:ext cx="95250" cy="209550"/>
    <xdr:sp>
      <xdr:nvSpPr>
        <xdr:cNvPr id="445" name="TextBox 445"/>
        <xdr:cNvSpPr txBox="1">
          <a:spLocks noChangeArrowheads="1"/>
        </xdr:cNvSpPr>
      </xdr:nvSpPr>
      <xdr:spPr>
        <a:xfrm>
          <a:off x="2857500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46" name="TextBox 44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47" name="TextBox 44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48" name="TextBox 44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49" name="TextBox 44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50" name="TextBox 45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51" name="TextBox 45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52" name="TextBox 45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53" name="TextBox 45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54" name="TextBox 45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55" name="TextBox 45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56" name="TextBox 45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57" name="TextBox 45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58" name="TextBox 45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59" name="TextBox 45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60" name="TextBox 46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61" name="TextBox 46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62" name="TextBox 46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63" name="TextBox 46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64" name="TextBox 46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65" name="TextBox 46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66" name="TextBox 46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67" name="TextBox 46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68" name="TextBox 46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69" name="TextBox 46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70" name="TextBox 47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71" name="TextBox 47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72" name="TextBox 47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73" name="TextBox 47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74" name="TextBox 47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75" name="TextBox 47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76" name="TextBox 47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77" name="TextBox 47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78" name="TextBox 47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79" name="TextBox 47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80" name="TextBox 48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81" name="TextBox 48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82" name="TextBox 48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83" name="TextBox 48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84" name="TextBox 48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85" name="TextBox 48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86" name="TextBox 48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87" name="TextBox 48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88" name="TextBox 48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89" name="TextBox 48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90" name="TextBox 49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91" name="TextBox 49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92" name="TextBox 49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93" name="TextBox 49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94" name="TextBox 49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95" name="TextBox 49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96" name="TextBox 49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97" name="TextBox 49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98" name="TextBox 49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499" name="TextBox 49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00" name="TextBox 50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01" name="TextBox 50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02" name="TextBox 50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03" name="TextBox 50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04" name="TextBox 50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05" name="TextBox 50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06" name="TextBox 50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07" name="TextBox 50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08" name="TextBox 50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09" name="TextBox 50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10" name="TextBox 51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11" name="TextBox 51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12" name="TextBox 51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13" name="TextBox 51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14" name="TextBox 51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15" name="TextBox 51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16" name="TextBox 51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17" name="TextBox 51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18" name="TextBox 51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19" name="TextBox 51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20" name="TextBox 52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21" name="TextBox 52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22" name="TextBox 52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23" name="TextBox 52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24" name="TextBox 52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25" name="TextBox 52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26" name="TextBox 52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27" name="TextBox 52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28" name="TextBox 52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29" name="TextBox 52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30" name="TextBox 53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31" name="TextBox 53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32" name="TextBox 53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33" name="TextBox 53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34" name="TextBox 53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35" name="TextBox 53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36" name="TextBox 53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37" name="TextBox 53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38" name="TextBox 53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39" name="TextBox 53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40" name="TextBox 54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41" name="TextBox 54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42" name="TextBox 54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43" name="TextBox 54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44" name="TextBox 544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45" name="TextBox 545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46" name="TextBox 546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47" name="TextBox 547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48" name="TextBox 548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49" name="TextBox 549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50" name="TextBox 550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51" name="TextBox 551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52" name="TextBox 552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17</xdr:row>
      <xdr:rowOff>0</xdr:rowOff>
    </xdr:from>
    <xdr:ext cx="95250" cy="209550"/>
    <xdr:sp>
      <xdr:nvSpPr>
        <xdr:cNvPr id="553" name="TextBox 553"/>
        <xdr:cNvSpPr txBox="1">
          <a:spLocks noChangeArrowheads="1"/>
        </xdr:cNvSpPr>
      </xdr:nvSpPr>
      <xdr:spPr>
        <a:xfrm>
          <a:off x="2371725" y="5781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zoomScaleSheetLayoutView="100" workbookViewId="0" topLeftCell="A13">
      <selection activeCell="M11" sqref="M11"/>
    </sheetView>
  </sheetViews>
  <sheetFormatPr defaultColWidth="9.140625" defaultRowHeight="12.75"/>
  <cols>
    <col min="1" max="1" width="13.421875" style="0" customWidth="1"/>
    <col min="2" max="23" width="7.140625" style="0" customWidth="1"/>
    <col min="24" max="24" width="7.00390625" style="0" customWidth="1"/>
    <col min="25" max="25" width="12.00390625" style="0" customWidth="1"/>
  </cols>
  <sheetData>
    <row r="1" spans="1:24" s="924" customFormat="1" ht="27.75">
      <c r="A1" s="990" t="s">
        <v>169</v>
      </c>
      <c r="B1" s="991"/>
      <c r="C1" s="991"/>
      <c r="D1" s="991"/>
      <c r="E1" s="991"/>
      <c r="F1" s="991"/>
      <c r="G1" s="991"/>
      <c r="H1" s="991"/>
      <c r="I1" s="991"/>
      <c r="J1" s="991"/>
      <c r="K1" s="991"/>
      <c r="L1" s="991"/>
      <c r="M1" s="991"/>
      <c r="N1" s="991"/>
      <c r="O1" s="991"/>
      <c r="P1" s="991"/>
      <c r="Q1" s="991"/>
      <c r="R1" s="991"/>
      <c r="S1" s="991"/>
      <c r="T1" s="991"/>
      <c r="U1" s="991"/>
      <c r="V1" s="991"/>
      <c r="W1" s="991"/>
      <c r="X1" s="991"/>
    </row>
    <row r="2" spans="1:24" s="925" customFormat="1" ht="26.25" customHeight="1">
      <c r="A2" s="981" t="s">
        <v>531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981"/>
      <c r="V2" s="981"/>
      <c r="W2" s="981"/>
      <c r="X2" s="981"/>
    </row>
    <row r="3" spans="1:25" s="54" customFormat="1" ht="19.5" customHeight="1">
      <c r="A3" s="54" t="s">
        <v>532</v>
      </c>
      <c r="Y3" s="807" t="s">
        <v>533</v>
      </c>
    </row>
    <row r="4" spans="1:25" s="730" customFormat="1" ht="27" customHeight="1">
      <c r="A4" s="982" t="s">
        <v>534</v>
      </c>
      <c r="B4" s="983" t="s">
        <v>535</v>
      </c>
      <c r="C4" s="984"/>
      <c r="D4" s="1004" t="s">
        <v>536</v>
      </c>
      <c r="E4" s="984"/>
      <c r="F4" s="983" t="s">
        <v>537</v>
      </c>
      <c r="G4" s="984"/>
      <c r="H4" s="1004" t="s">
        <v>538</v>
      </c>
      <c r="I4" s="984"/>
      <c r="J4" s="983" t="s">
        <v>539</v>
      </c>
      <c r="K4" s="984"/>
      <c r="L4" s="1004" t="s">
        <v>540</v>
      </c>
      <c r="M4" s="984"/>
      <c r="N4" s="1004" t="s">
        <v>541</v>
      </c>
      <c r="O4" s="972"/>
      <c r="P4" s="983" t="s">
        <v>745</v>
      </c>
      <c r="Q4" s="1005"/>
      <c r="R4" s="1004" t="s">
        <v>746</v>
      </c>
      <c r="S4" s="1005"/>
      <c r="T4" s="975" t="s">
        <v>542</v>
      </c>
      <c r="U4" s="980"/>
      <c r="V4" s="975" t="s">
        <v>543</v>
      </c>
      <c r="W4" s="976"/>
      <c r="X4" s="862" t="s">
        <v>544</v>
      </c>
      <c r="Y4" s="1000" t="s">
        <v>545</v>
      </c>
    </row>
    <row r="5" spans="1:25" s="730" customFormat="1" ht="27" customHeight="1">
      <c r="A5" s="1006"/>
      <c r="B5" s="1001"/>
      <c r="C5" s="1006"/>
      <c r="D5" s="1001"/>
      <c r="E5" s="1006"/>
      <c r="F5" s="1001"/>
      <c r="G5" s="1006"/>
      <c r="H5" s="1001"/>
      <c r="I5" s="1006"/>
      <c r="J5" s="977" t="s">
        <v>546</v>
      </c>
      <c r="K5" s="1006"/>
      <c r="L5" s="1001" t="s">
        <v>547</v>
      </c>
      <c r="M5" s="1006"/>
      <c r="N5" s="977" t="s">
        <v>548</v>
      </c>
      <c r="O5" s="978"/>
      <c r="P5" s="979" t="s">
        <v>1238</v>
      </c>
      <c r="Q5" s="1003"/>
      <c r="R5" s="1002" t="s">
        <v>1238</v>
      </c>
      <c r="S5" s="1003"/>
      <c r="T5" s="977" t="s">
        <v>549</v>
      </c>
      <c r="U5" s="1006"/>
      <c r="V5" s="1001" t="s">
        <v>550</v>
      </c>
      <c r="W5" s="1006"/>
      <c r="X5" s="927" t="s">
        <v>551</v>
      </c>
      <c r="Y5" s="1001"/>
    </row>
    <row r="6" spans="1:25" s="730" customFormat="1" ht="27" customHeight="1">
      <c r="A6" s="1006"/>
      <c r="B6" s="999" t="s">
        <v>553</v>
      </c>
      <c r="C6" s="998"/>
      <c r="D6" s="997" t="s">
        <v>554</v>
      </c>
      <c r="E6" s="998"/>
      <c r="F6" s="997" t="s">
        <v>555</v>
      </c>
      <c r="G6" s="998"/>
      <c r="H6" s="997" t="s">
        <v>556</v>
      </c>
      <c r="I6" s="998"/>
      <c r="J6" s="997" t="s">
        <v>557</v>
      </c>
      <c r="K6" s="998"/>
      <c r="L6" s="999" t="s">
        <v>558</v>
      </c>
      <c r="M6" s="998"/>
      <c r="N6" s="997" t="s">
        <v>557</v>
      </c>
      <c r="O6" s="998"/>
      <c r="P6" s="995" t="s">
        <v>524</v>
      </c>
      <c r="Q6" s="996"/>
      <c r="R6" s="995" t="s">
        <v>525</v>
      </c>
      <c r="S6" s="996"/>
      <c r="T6" s="997" t="s">
        <v>559</v>
      </c>
      <c r="U6" s="998"/>
      <c r="V6" s="999" t="s">
        <v>559</v>
      </c>
      <c r="W6" s="998"/>
      <c r="X6" s="820" t="s">
        <v>552</v>
      </c>
      <c r="Y6" s="1001"/>
    </row>
    <row r="7" spans="1:25" s="730" customFormat="1" ht="27" customHeight="1">
      <c r="A7" s="1006"/>
      <c r="B7" s="862" t="s">
        <v>560</v>
      </c>
      <c r="C7" s="926" t="s">
        <v>561</v>
      </c>
      <c r="D7" s="862" t="s">
        <v>560</v>
      </c>
      <c r="E7" s="926" t="s">
        <v>561</v>
      </c>
      <c r="F7" s="862" t="s">
        <v>560</v>
      </c>
      <c r="G7" s="926" t="s">
        <v>561</v>
      </c>
      <c r="H7" s="927" t="s">
        <v>560</v>
      </c>
      <c r="I7" s="928" t="s">
        <v>561</v>
      </c>
      <c r="J7" s="927" t="s">
        <v>560</v>
      </c>
      <c r="K7" s="928" t="s">
        <v>561</v>
      </c>
      <c r="L7" s="927" t="s">
        <v>560</v>
      </c>
      <c r="M7" s="928" t="s">
        <v>561</v>
      </c>
      <c r="N7" s="927" t="s">
        <v>560</v>
      </c>
      <c r="O7" s="928" t="s">
        <v>561</v>
      </c>
      <c r="P7" s="927" t="s">
        <v>560</v>
      </c>
      <c r="Q7" s="928" t="s">
        <v>561</v>
      </c>
      <c r="R7" s="927" t="s">
        <v>560</v>
      </c>
      <c r="S7" s="928" t="s">
        <v>561</v>
      </c>
      <c r="T7" s="927" t="s">
        <v>560</v>
      </c>
      <c r="U7" s="928" t="s">
        <v>561</v>
      </c>
      <c r="V7" s="927" t="s">
        <v>560</v>
      </c>
      <c r="W7" s="928" t="s">
        <v>561</v>
      </c>
      <c r="X7" s="839" t="s">
        <v>552</v>
      </c>
      <c r="Y7" s="1001"/>
    </row>
    <row r="8" spans="1:25" s="730" customFormat="1" ht="27" customHeight="1">
      <c r="A8" s="1006"/>
      <c r="B8" s="839"/>
      <c r="C8" s="731"/>
      <c r="D8" s="839"/>
      <c r="E8" s="731"/>
      <c r="F8" s="839"/>
      <c r="G8" s="731"/>
      <c r="H8" s="839"/>
      <c r="I8" s="731"/>
      <c r="J8" s="839"/>
      <c r="K8" s="731"/>
      <c r="L8" s="839"/>
      <c r="M8" s="731"/>
      <c r="N8" s="839"/>
      <c r="O8" s="731"/>
      <c r="P8" s="839"/>
      <c r="Q8" s="731"/>
      <c r="R8" s="839"/>
      <c r="S8" s="731"/>
      <c r="T8" s="839"/>
      <c r="U8" s="731"/>
      <c r="V8" s="839"/>
      <c r="W8" s="731"/>
      <c r="X8" s="839" t="s">
        <v>562</v>
      </c>
      <c r="Y8" s="1001"/>
    </row>
    <row r="9" spans="1:25" s="894" customFormat="1" ht="27" customHeight="1">
      <c r="A9" s="998"/>
      <c r="B9" s="820" t="s">
        <v>563</v>
      </c>
      <c r="C9" s="744" t="s">
        <v>564</v>
      </c>
      <c r="D9" s="820" t="s">
        <v>563</v>
      </c>
      <c r="E9" s="744" t="s">
        <v>564</v>
      </c>
      <c r="F9" s="820" t="s">
        <v>563</v>
      </c>
      <c r="G9" s="744" t="s">
        <v>564</v>
      </c>
      <c r="H9" s="820" t="s">
        <v>563</v>
      </c>
      <c r="I9" s="744" t="s">
        <v>564</v>
      </c>
      <c r="J9" s="820" t="s">
        <v>563</v>
      </c>
      <c r="K9" s="744" t="s">
        <v>564</v>
      </c>
      <c r="L9" s="820" t="s">
        <v>563</v>
      </c>
      <c r="M9" s="744" t="s">
        <v>564</v>
      </c>
      <c r="N9" s="820" t="s">
        <v>563</v>
      </c>
      <c r="O9" s="744" t="s">
        <v>564</v>
      </c>
      <c r="P9" s="820" t="s">
        <v>563</v>
      </c>
      <c r="Q9" s="744" t="s">
        <v>564</v>
      </c>
      <c r="R9" s="820" t="s">
        <v>563</v>
      </c>
      <c r="S9" s="744" t="s">
        <v>564</v>
      </c>
      <c r="T9" s="820" t="s">
        <v>563</v>
      </c>
      <c r="U9" s="744" t="s">
        <v>564</v>
      </c>
      <c r="V9" s="820" t="s">
        <v>563</v>
      </c>
      <c r="W9" s="744" t="s">
        <v>564</v>
      </c>
      <c r="X9" s="820" t="s">
        <v>559</v>
      </c>
      <c r="Y9" s="999"/>
    </row>
    <row r="10" spans="1:25" s="386" customFormat="1" ht="36.75" customHeight="1">
      <c r="A10" s="527" t="s">
        <v>731</v>
      </c>
      <c r="B10" s="528">
        <v>283</v>
      </c>
      <c r="C10" s="528">
        <f>SUM(E10,G10,I10,K10,M10,O10,Q10,S10,U10,W10)</f>
        <v>1754</v>
      </c>
      <c r="D10" s="528">
        <v>5</v>
      </c>
      <c r="E10" s="528">
        <v>1275</v>
      </c>
      <c r="F10" s="528" t="s">
        <v>565</v>
      </c>
      <c r="G10" s="528" t="s">
        <v>565</v>
      </c>
      <c r="H10" s="528">
        <v>150</v>
      </c>
      <c r="I10" s="528">
        <v>418</v>
      </c>
      <c r="J10" s="528" t="s">
        <v>565</v>
      </c>
      <c r="K10" s="528" t="s">
        <v>565</v>
      </c>
      <c r="L10" s="528" t="s">
        <v>565</v>
      </c>
      <c r="M10" s="528" t="s">
        <v>565</v>
      </c>
      <c r="N10" s="528">
        <v>75</v>
      </c>
      <c r="O10" s="528" t="s">
        <v>565</v>
      </c>
      <c r="P10" s="528">
        <v>46</v>
      </c>
      <c r="Q10" s="528">
        <v>54</v>
      </c>
      <c r="R10" s="528">
        <v>2</v>
      </c>
      <c r="S10" s="528" t="s">
        <v>565</v>
      </c>
      <c r="T10" s="528">
        <v>2</v>
      </c>
      <c r="U10" s="529" t="s">
        <v>527</v>
      </c>
      <c r="V10" s="528">
        <v>5</v>
      </c>
      <c r="W10" s="528">
        <v>7</v>
      </c>
      <c r="X10" s="529" t="s">
        <v>527</v>
      </c>
      <c r="Y10" s="530" t="s">
        <v>1230</v>
      </c>
    </row>
    <row r="11" spans="1:25" s="386" customFormat="1" ht="36.75" customHeight="1">
      <c r="A11" s="527" t="s">
        <v>732</v>
      </c>
      <c r="B11" s="528">
        <f aca="true" t="shared" si="0" ref="B11:B18">SUM(D11,F11,H11,J11,L11,N11,P11,R11,T11,V11)</f>
        <v>40</v>
      </c>
      <c r="C11" s="528">
        <f aca="true" t="shared" si="1" ref="C11:C18">SUM(E11,G11,I11,K11,M11,O11,Q11,S11,U11,W11)</f>
        <v>30</v>
      </c>
      <c r="D11" s="529" t="s">
        <v>527</v>
      </c>
      <c r="E11" s="529" t="s">
        <v>527</v>
      </c>
      <c r="F11" s="529" t="s">
        <v>527</v>
      </c>
      <c r="G11" s="529" t="s">
        <v>527</v>
      </c>
      <c r="H11" s="531">
        <v>26</v>
      </c>
      <c r="I11" s="531">
        <v>30</v>
      </c>
      <c r="J11" s="531" t="s">
        <v>566</v>
      </c>
      <c r="K11" s="531" t="s">
        <v>566</v>
      </c>
      <c r="L11" s="528" t="s">
        <v>565</v>
      </c>
      <c r="M11" s="528" t="s">
        <v>565</v>
      </c>
      <c r="N11" s="531">
        <v>9</v>
      </c>
      <c r="O11" s="529" t="s">
        <v>567</v>
      </c>
      <c r="P11" s="529" t="s">
        <v>527</v>
      </c>
      <c r="Q11" s="529" t="s">
        <v>567</v>
      </c>
      <c r="R11" s="531">
        <v>5</v>
      </c>
      <c r="S11" s="529" t="s">
        <v>527</v>
      </c>
      <c r="T11" s="529" t="s">
        <v>527</v>
      </c>
      <c r="U11" s="529" t="s">
        <v>527</v>
      </c>
      <c r="V11" s="529" t="s">
        <v>527</v>
      </c>
      <c r="W11" s="529" t="s">
        <v>527</v>
      </c>
      <c r="X11" s="529" t="s">
        <v>527</v>
      </c>
      <c r="Y11" s="532" t="s">
        <v>1231</v>
      </c>
    </row>
    <row r="12" spans="1:25" s="386" customFormat="1" ht="36.75" customHeight="1">
      <c r="A12" s="527" t="s">
        <v>733</v>
      </c>
      <c r="B12" s="528">
        <v>310</v>
      </c>
      <c r="C12" s="528">
        <f t="shared" si="1"/>
        <v>2091</v>
      </c>
      <c r="D12" s="528">
        <v>5</v>
      </c>
      <c r="E12" s="528">
        <v>1256</v>
      </c>
      <c r="F12" s="528">
        <v>1</v>
      </c>
      <c r="G12" s="528">
        <v>285</v>
      </c>
      <c r="H12" s="528">
        <v>171</v>
      </c>
      <c r="I12" s="528">
        <v>471</v>
      </c>
      <c r="J12" s="528" t="s">
        <v>565</v>
      </c>
      <c r="K12" s="528" t="s">
        <v>565</v>
      </c>
      <c r="L12" s="528" t="s">
        <v>565</v>
      </c>
      <c r="M12" s="528" t="s">
        <v>565</v>
      </c>
      <c r="N12" s="528">
        <v>80</v>
      </c>
      <c r="O12" s="528" t="s">
        <v>565</v>
      </c>
      <c r="P12" s="528">
        <v>48</v>
      </c>
      <c r="Q12" s="528">
        <v>72</v>
      </c>
      <c r="R12" s="528">
        <v>1</v>
      </c>
      <c r="S12" s="528" t="s">
        <v>565</v>
      </c>
      <c r="T12" s="528">
        <v>1</v>
      </c>
      <c r="U12" s="529" t="s">
        <v>527</v>
      </c>
      <c r="V12" s="528">
        <v>4</v>
      </c>
      <c r="W12" s="528">
        <v>7</v>
      </c>
      <c r="X12" s="529" t="s">
        <v>527</v>
      </c>
      <c r="Y12" s="532" t="s">
        <v>1232</v>
      </c>
    </row>
    <row r="13" spans="1:25" s="386" customFormat="1" ht="36.75" customHeight="1">
      <c r="A13" s="533" t="s">
        <v>734</v>
      </c>
      <c r="B13" s="528">
        <f t="shared" si="0"/>
        <v>41</v>
      </c>
      <c r="C13" s="528">
        <f t="shared" si="1"/>
        <v>53</v>
      </c>
      <c r="D13" s="529" t="s">
        <v>527</v>
      </c>
      <c r="E13" s="529" t="s">
        <v>527</v>
      </c>
      <c r="F13" s="529" t="s">
        <v>527</v>
      </c>
      <c r="G13" s="529" t="s">
        <v>527</v>
      </c>
      <c r="H13" s="531">
        <v>27</v>
      </c>
      <c r="I13" s="531">
        <v>53</v>
      </c>
      <c r="J13" s="531" t="s">
        <v>566</v>
      </c>
      <c r="K13" s="531" t="s">
        <v>566</v>
      </c>
      <c r="L13" s="528" t="s">
        <v>565</v>
      </c>
      <c r="M13" s="528" t="s">
        <v>565</v>
      </c>
      <c r="N13" s="531">
        <v>8</v>
      </c>
      <c r="O13" s="529" t="s">
        <v>567</v>
      </c>
      <c r="P13" s="529" t="s">
        <v>527</v>
      </c>
      <c r="Q13" s="529" t="s">
        <v>567</v>
      </c>
      <c r="R13" s="531">
        <v>6</v>
      </c>
      <c r="S13" s="529" t="s">
        <v>527</v>
      </c>
      <c r="T13" s="529" t="s">
        <v>527</v>
      </c>
      <c r="U13" s="529" t="s">
        <v>527</v>
      </c>
      <c r="V13" s="529" t="s">
        <v>527</v>
      </c>
      <c r="W13" s="529" t="s">
        <v>527</v>
      </c>
      <c r="X13" s="529" t="s">
        <v>527</v>
      </c>
      <c r="Y13" s="532" t="s">
        <v>1233</v>
      </c>
    </row>
    <row r="14" spans="1:25" s="386" customFormat="1" ht="36.75" customHeight="1">
      <c r="A14" s="527" t="s">
        <v>735</v>
      </c>
      <c r="B14" s="528">
        <v>330</v>
      </c>
      <c r="C14" s="528">
        <f t="shared" si="1"/>
        <v>2108</v>
      </c>
      <c r="D14" s="528">
        <v>5</v>
      </c>
      <c r="E14" s="528">
        <v>1256</v>
      </c>
      <c r="F14" s="528">
        <v>1</v>
      </c>
      <c r="G14" s="528">
        <v>285</v>
      </c>
      <c r="H14" s="528">
        <v>177</v>
      </c>
      <c r="I14" s="528">
        <v>488</v>
      </c>
      <c r="J14" s="531" t="s">
        <v>566</v>
      </c>
      <c r="K14" s="531" t="s">
        <v>566</v>
      </c>
      <c r="L14" s="528" t="s">
        <v>565</v>
      </c>
      <c r="M14" s="528" t="s">
        <v>565</v>
      </c>
      <c r="N14" s="528">
        <v>86</v>
      </c>
      <c r="O14" s="529" t="s">
        <v>567</v>
      </c>
      <c r="P14" s="528">
        <v>56</v>
      </c>
      <c r="Q14" s="528">
        <v>72</v>
      </c>
      <c r="R14" s="528">
        <v>1</v>
      </c>
      <c r="S14" s="529" t="s">
        <v>527</v>
      </c>
      <c r="T14" s="528">
        <v>1</v>
      </c>
      <c r="U14" s="529" t="s">
        <v>527</v>
      </c>
      <c r="V14" s="528">
        <v>4</v>
      </c>
      <c r="W14" s="528">
        <v>7</v>
      </c>
      <c r="X14" s="529" t="s">
        <v>527</v>
      </c>
      <c r="Y14" s="532" t="s">
        <v>1234</v>
      </c>
    </row>
    <row r="15" spans="1:25" s="386" customFormat="1" ht="36.75" customHeight="1">
      <c r="A15" s="533" t="s">
        <v>736</v>
      </c>
      <c r="B15" s="528">
        <f t="shared" si="0"/>
        <v>46</v>
      </c>
      <c r="C15" s="528">
        <f t="shared" si="1"/>
        <v>72</v>
      </c>
      <c r="D15" s="529" t="s">
        <v>527</v>
      </c>
      <c r="E15" s="529" t="s">
        <v>527</v>
      </c>
      <c r="F15" s="529" t="s">
        <v>527</v>
      </c>
      <c r="G15" s="529" t="s">
        <v>527</v>
      </c>
      <c r="H15" s="531">
        <v>30</v>
      </c>
      <c r="I15" s="531">
        <v>72</v>
      </c>
      <c r="J15" s="531" t="s">
        <v>527</v>
      </c>
      <c r="K15" s="531" t="s">
        <v>527</v>
      </c>
      <c r="L15" s="528" t="s">
        <v>565</v>
      </c>
      <c r="M15" s="528" t="s">
        <v>565</v>
      </c>
      <c r="N15" s="531">
        <v>8</v>
      </c>
      <c r="O15" s="529" t="s">
        <v>567</v>
      </c>
      <c r="P15" s="529" t="s">
        <v>527</v>
      </c>
      <c r="Q15" s="529" t="s">
        <v>567</v>
      </c>
      <c r="R15" s="531">
        <v>8</v>
      </c>
      <c r="S15" s="529" t="s">
        <v>527</v>
      </c>
      <c r="T15" s="529" t="s">
        <v>527</v>
      </c>
      <c r="U15" s="529" t="s">
        <v>527</v>
      </c>
      <c r="V15" s="529" t="s">
        <v>527</v>
      </c>
      <c r="W15" s="529" t="s">
        <v>527</v>
      </c>
      <c r="X15" s="529" t="s">
        <v>527</v>
      </c>
      <c r="Y15" s="532" t="s">
        <v>1235</v>
      </c>
    </row>
    <row r="16" spans="1:25" s="195" customFormat="1" ht="36.75" customHeight="1">
      <c r="A16" s="534" t="s">
        <v>737</v>
      </c>
      <c r="B16" s="528">
        <f t="shared" si="0"/>
        <v>335</v>
      </c>
      <c r="C16" s="528">
        <f t="shared" si="1"/>
        <v>2101</v>
      </c>
      <c r="D16" s="535">
        <v>5</v>
      </c>
      <c r="E16" s="535">
        <v>1274</v>
      </c>
      <c r="F16" s="535">
        <v>1</v>
      </c>
      <c r="G16" s="535">
        <v>297</v>
      </c>
      <c r="H16" s="535">
        <v>180</v>
      </c>
      <c r="I16" s="535">
        <v>472</v>
      </c>
      <c r="J16" s="536" t="s">
        <v>527</v>
      </c>
      <c r="K16" s="536" t="s">
        <v>527</v>
      </c>
      <c r="L16" s="537" t="s">
        <v>565</v>
      </c>
      <c r="M16" s="537" t="s">
        <v>565</v>
      </c>
      <c r="N16" s="535">
        <v>88</v>
      </c>
      <c r="O16" s="538" t="s">
        <v>567</v>
      </c>
      <c r="P16" s="535">
        <v>55</v>
      </c>
      <c r="Q16" s="538" t="s">
        <v>567</v>
      </c>
      <c r="R16" s="535">
        <v>1</v>
      </c>
      <c r="S16" s="535">
        <v>54</v>
      </c>
      <c r="T16" s="535">
        <v>1</v>
      </c>
      <c r="U16" s="538" t="s">
        <v>527</v>
      </c>
      <c r="V16" s="535">
        <v>4</v>
      </c>
      <c r="W16" s="535">
        <v>4</v>
      </c>
      <c r="X16" s="538" t="s">
        <v>527</v>
      </c>
      <c r="Y16" s="532" t="s">
        <v>1236</v>
      </c>
    </row>
    <row r="17" spans="1:25" s="360" customFormat="1" ht="36.75" customHeight="1">
      <c r="A17" s="539" t="s">
        <v>738</v>
      </c>
      <c r="B17" s="528">
        <f t="shared" si="0"/>
        <v>47</v>
      </c>
      <c r="C17" s="528">
        <f t="shared" si="1"/>
        <v>135</v>
      </c>
      <c r="D17" s="540" t="s">
        <v>527</v>
      </c>
      <c r="E17" s="540" t="s">
        <v>527</v>
      </c>
      <c r="F17" s="540">
        <v>1</v>
      </c>
      <c r="G17" s="540">
        <v>65</v>
      </c>
      <c r="H17" s="541">
        <v>29</v>
      </c>
      <c r="I17" s="541">
        <v>70</v>
      </c>
      <c r="J17" s="536" t="s">
        <v>527</v>
      </c>
      <c r="K17" s="536" t="s">
        <v>527</v>
      </c>
      <c r="L17" s="537" t="s">
        <v>565</v>
      </c>
      <c r="M17" s="537" t="s">
        <v>565</v>
      </c>
      <c r="N17" s="541">
        <v>8</v>
      </c>
      <c r="O17" s="538" t="s">
        <v>567</v>
      </c>
      <c r="P17" s="540" t="s">
        <v>527</v>
      </c>
      <c r="Q17" s="538" t="s">
        <v>567</v>
      </c>
      <c r="R17" s="541">
        <v>9</v>
      </c>
      <c r="S17" s="540" t="s">
        <v>527</v>
      </c>
      <c r="T17" s="540" t="s">
        <v>527</v>
      </c>
      <c r="U17" s="538" t="s">
        <v>527</v>
      </c>
      <c r="V17" s="540" t="s">
        <v>527</v>
      </c>
      <c r="W17" s="540" t="s">
        <v>527</v>
      </c>
      <c r="X17" s="538" t="s">
        <v>527</v>
      </c>
      <c r="Y17" s="532" t="s">
        <v>1237</v>
      </c>
    </row>
    <row r="18" spans="1:25" s="195" customFormat="1" ht="36.75" customHeight="1">
      <c r="A18" s="542" t="s">
        <v>530</v>
      </c>
      <c r="B18" s="528">
        <f t="shared" si="0"/>
        <v>415</v>
      </c>
      <c r="C18" s="528">
        <f t="shared" si="1"/>
        <v>2480</v>
      </c>
      <c r="D18" s="17">
        <v>5</v>
      </c>
      <c r="E18" s="17">
        <v>1405</v>
      </c>
      <c r="F18" s="17">
        <v>2</v>
      </c>
      <c r="G18" s="17">
        <v>380</v>
      </c>
      <c r="H18" s="17">
        <v>223</v>
      </c>
      <c r="I18" s="17">
        <v>563</v>
      </c>
      <c r="J18" s="543" t="s">
        <v>527</v>
      </c>
      <c r="K18" s="543" t="s">
        <v>527</v>
      </c>
      <c r="L18" s="17">
        <v>1</v>
      </c>
      <c r="M18" s="17">
        <v>66</v>
      </c>
      <c r="N18" s="17">
        <v>103</v>
      </c>
      <c r="O18" s="540" t="s">
        <v>529</v>
      </c>
      <c r="P18" s="17">
        <v>1</v>
      </c>
      <c r="Q18" s="540">
        <v>54</v>
      </c>
      <c r="R18" s="17">
        <v>74</v>
      </c>
      <c r="S18" s="204" t="s">
        <v>1008</v>
      </c>
      <c r="T18" s="17">
        <v>1</v>
      </c>
      <c r="U18" s="540" t="s">
        <v>527</v>
      </c>
      <c r="V18" s="17">
        <v>5</v>
      </c>
      <c r="W18" s="17">
        <v>12</v>
      </c>
      <c r="X18" s="540" t="s">
        <v>527</v>
      </c>
      <c r="Y18" s="194" t="s">
        <v>530</v>
      </c>
    </row>
    <row r="19" spans="1:25" s="192" customFormat="1" ht="36.75" customHeight="1">
      <c r="A19" s="276" t="s">
        <v>743</v>
      </c>
      <c r="B19" s="20">
        <f>SUM(D19,F19,H19,J19,L19,N19,P19,R19,T19,V19)</f>
        <v>434</v>
      </c>
      <c r="C19" s="544">
        <f>SUM(E19,G19,I19,K19,M19,O19,Q19,S19,U19,W19)</f>
        <v>2520</v>
      </c>
      <c r="D19" s="20">
        <v>5</v>
      </c>
      <c r="E19" s="20">
        <v>1405</v>
      </c>
      <c r="F19" s="20">
        <v>2</v>
      </c>
      <c r="G19" s="20">
        <v>364</v>
      </c>
      <c r="H19" s="20">
        <v>229</v>
      </c>
      <c r="I19" s="20">
        <v>566</v>
      </c>
      <c r="J19" s="545" t="s">
        <v>526</v>
      </c>
      <c r="K19" s="545" t="s">
        <v>526</v>
      </c>
      <c r="L19" s="20">
        <v>1</v>
      </c>
      <c r="M19" s="20">
        <v>119</v>
      </c>
      <c r="N19" s="20">
        <v>107</v>
      </c>
      <c r="O19" s="546" t="s">
        <v>526</v>
      </c>
      <c r="P19" s="20">
        <v>1</v>
      </c>
      <c r="Q19" s="546">
        <v>54</v>
      </c>
      <c r="R19" s="20">
        <v>83</v>
      </c>
      <c r="S19" s="155" t="s">
        <v>526</v>
      </c>
      <c r="T19" s="20">
        <v>1</v>
      </c>
      <c r="U19" s="546" t="s">
        <v>526</v>
      </c>
      <c r="V19" s="20">
        <v>5</v>
      </c>
      <c r="W19" s="20">
        <v>12</v>
      </c>
      <c r="X19" s="547" t="s">
        <v>526</v>
      </c>
      <c r="Y19" s="191" t="s">
        <v>744</v>
      </c>
    </row>
    <row r="20" spans="1:25" s="2" customFormat="1" ht="15.75" customHeight="1">
      <c r="A20" s="1" t="s">
        <v>739</v>
      </c>
      <c r="R20" s="992" t="s">
        <v>3</v>
      </c>
      <c r="S20" s="992"/>
      <c r="T20" s="992"/>
      <c r="U20" s="992"/>
      <c r="V20" s="992"/>
      <c r="W20" s="992"/>
      <c r="X20" s="992"/>
      <c r="Y20" s="992"/>
    </row>
    <row r="21" spans="1:25" s="14" customFormat="1" ht="15.75" customHeight="1">
      <c r="A21" s="13" t="s">
        <v>740</v>
      </c>
      <c r="B21" s="13"/>
      <c r="C21" s="13"/>
      <c r="D21" s="13"/>
      <c r="E21" s="13"/>
      <c r="R21" s="994" t="s">
        <v>1240</v>
      </c>
      <c r="S21" s="994"/>
      <c r="T21" s="994"/>
      <c r="U21" s="994"/>
      <c r="V21" s="994"/>
      <c r="W21" s="994"/>
      <c r="X21" s="994"/>
      <c r="Y21" s="994"/>
    </row>
    <row r="22" spans="1:19" s="2" customFormat="1" ht="15.75" customHeight="1">
      <c r="A22" s="2" t="s">
        <v>741</v>
      </c>
      <c r="S22" s="2" t="s">
        <v>1239</v>
      </c>
    </row>
    <row r="23" spans="1:25" s="2" customFormat="1" ht="15.75" customHeight="1">
      <c r="A23" s="2" t="s">
        <v>742</v>
      </c>
      <c r="R23" s="993" t="s">
        <v>1241</v>
      </c>
      <c r="S23" s="993"/>
      <c r="T23" s="993"/>
      <c r="U23" s="993"/>
      <c r="V23" s="993"/>
      <c r="W23" s="993"/>
      <c r="X23" s="993"/>
      <c r="Y23" s="993"/>
    </row>
  </sheetData>
  <mergeCells count="40">
    <mergeCell ref="A2:X2"/>
    <mergeCell ref="A4:A9"/>
    <mergeCell ref="B4:C4"/>
    <mergeCell ref="D4:E4"/>
    <mergeCell ref="F4:G4"/>
    <mergeCell ref="H4:I4"/>
    <mergeCell ref="J4:K4"/>
    <mergeCell ref="L4:M4"/>
    <mergeCell ref="N4:O4"/>
    <mergeCell ref="P4:Q4"/>
    <mergeCell ref="V4:W4"/>
    <mergeCell ref="J5:K5"/>
    <mergeCell ref="L5:M5"/>
    <mergeCell ref="N5:O5"/>
    <mergeCell ref="P5:Q5"/>
    <mergeCell ref="T5:U5"/>
    <mergeCell ref="V5:W5"/>
    <mergeCell ref="T4:U4"/>
    <mergeCell ref="B5:C5"/>
    <mergeCell ref="D5:E5"/>
    <mergeCell ref="F5:G5"/>
    <mergeCell ref="H5:I5"/>
    <mergeCell ref="B6:C6"/>
    <mergeCell ref="D6:E6"/>
    <mergeCell ref="F6:G6"/>
    <mergeCell ref="H6:I6"/>
    <mergeCell ref="J6:K6"/>
    <mergeCell ref="L6:M6"/>
    <mergeCell ref="N6:O6"/>
    <mergeCell ref="P6:Q6"/>
    <mergeCell ref="A1:X1"/>
    <mergeCell ref="R20:Y20"/>
    <mergeCell ref="R23:Y23"/>
    <mergeCell ref="R21:Y21"/>
    <mergeCell ref="R6:S6"/>
    <mergeCell ref="T6:U6"/>
    <mergeCell ref="V6:W6"/>
    <mergeCell ref="Y4:Y9"/>
    <mergeCell ref="R5:S5"/>
    <mergeCell ref="R4:S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34"/>
  <sheetViews>
    <sheetView workbookViewId="0" topLeftCell="A4">
      <selection activeCell="E13" sqref="E13"/>
    </sheetView>
  </sheetViews>
  <sheetFormatPr defaultColWidth="9.140625" defaultRowHeight="12.75"/>
  <cols>
    <col min="1" max="1" width="13.00390625" style="108" customWidth="1"/>
    <col min="2" max="3" width="7.28125" style="108" customWidth="1"/>
    <col min="4" max="13" width="6.421875" style="108" customWidth="1"/>
    <col min="14" max="14" width="8.7109375" style="108" customWidth="1"/>
    <col min="15" max="15" width="7.421875" style="108" customWidth="1"/>
    <col min="16" max="16" width="12.7109375" style="108" customWidth="1"/>
    <col min="17" max="19" width="5.57421875" style="108" customWidth="1"/>
    <col min="20" max="20" width="7.8515625" style="108" customWidth="1"/>
    <col min="21" max="21" width="7.7109375" style="108" customWidth="1"/>
    <col min="22" max="23" width="5.57421875" style="108" customWidth="1"/>
    <col min="24" max="24" width="12.00390625" style="108" customWidth="1"/>
    <col min="25" max="29" width="7.00390625" style="108" customWidth="1"/>
    <col min="30" max="30" width="7.140625" style="108" customWidth="1"/>
    <col min="31" max="55" width="7.00390625" style="108" customWidth="1"/>
    <col min="56" max="133" width="7.421875" style="108" customWidth="1"/>
    <col min="134" max="16384" width="9.140625" style="108" customWidth="1"/>
  </cols>
  <sheetData>
    <row r="1" spans="1:20" s="3" customFormat="1" ht="32.25" customHeight="1">
      <c r="A1" s="961" t="s">
        <v>519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1"/>
      <c r="R1" s="961"/>
      <c r="S1" s="961"/>
      <c r="T1" s="961"/>
    </row>
    <row r="2" spans="1:16" s="54" customFormat="1" ht="13.5" customHeight="1">
      <c r="A2" s="54" t="s">
        <v>520</v>
      </c>
      <c r="P2" s="807" t="s">
        <v>521</v>
      </c>
    </row>
    <row r="3" spans="1:16" s="730" customFormat="1" ht="18" customHeight="1">
      <c r="A3" s="964" t="s">
        <v>458</v>
      </c>
      <c r="B3" s="1018" t="s">
        <v>114</v>
      </c>
      <c r="C3" s="954"/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1011" t="s">
        <v>1417</v>
      </c>
    </row>
    <row r="4" spans="1:16" s="730" customFormat="1" ht="18" customHeight="1">
      <c r="A4" s="965"/>
      <c r="B4" s="1016" t="s">
        <v>99</v>
      </c>
      <c r="C4" s="1009"/>
      <c r="D4" s="1016" t="s">
        <v>100</v>
      </c>
      <c r="E4" s="1009"/>
      <c r="F4" s="1016" t="s">
        <v>101</v>
      </c>
      <c r="G4" s="1009"/>
      <c r="H4" s="1016" t="s">
        <v>102</v>
      </c>
      <c r="I4" s="1009"/>
      <c r="J4" s="1016" t="s">
        <v>103</v>
      </c>
      <c r="K4" s="1009"/>
      <c r="L4" s="1023" t="s">
        <v>104</v>
      </c>
      <c r="M4" s="1024"/>
      <c r="N4" s="1020" t="s">
        <v>115</v>
      </c>
      <c r="O4" s="1021"/>
      <c r="P4" s="1012"/>
    </row>
    <row r="5" spans="1:16" s="730" customFormat="1" ht="18" customHeight="1">
      <c r="A5" s="965"/>
      <c r="B5" s="1010" t="s">
        <v>471</v>
      </c>
      <c r="C5" s="952"/>
      <c r="D5" s="1010" t="s">
        <v>105</v>
      </c>
      <c r="E5" s="952"/>
      <c r="F5" s="1010" t="s">
        <v>106</v>
      </c>
      <c r="G5" s="952"/>
      <c r="H5" s="1010" t="s">
        <v>107</v>
      </c>
      <c r="I5" s="952"/>
      <c r="J5" s="1010" t="s">
        <v>108</v>
      </c>
      <c r="K5" s="952"/>
      <c r="L5" s="960" t="s">
        <v>109</v>
      </c>
      <c r="M5" s="1022"/>
      <c r="N5" s="1010" t="s">
        <v>110</v>
      </c>
      <c r="O5" s="952"/>
      <c r="P5" s="1012"/>
    </row>
    <row r="6" spans="1:16" s="730" customFormat="1" ht="18" customHeight="1">
      <c r="A6" s="965"/>
      <c r="B6" s="875" t="s">
        <v>111</v>
      </c>
      <c r="C6" s="875" t="s">
        <v>112</v>
      </c>
      <c r="D6" s="875" t="s">
        <v>111</v>
      </c>
      <c r="E6" s="875" t="s">
        <v>112</v>
      </c>
      <c r="F6" s="875" t="s">
        <v>111</v>
      </c>
      <c r="G6" s="875" t="s">
        <v>112</v>
      </c>
      <c r="H6" s="875" t="s">
        <v>111</v>
      </c>
      <c r="I6" s="875" t="s">
        <v>112</v>
      </c>
      <c r="J6" s="875" t="s">
        <v>111</v>
      </c>
      <c r="K6" s="875" t="s">
        <v>112</v>
      </c>
      <c r="L6" s="879" t="s">
        <v>111</v>
      </c>
      <c r="M6" s="879" t="s">
        <v>112</v>
      </c>
      <c r="N6" s="879" t="s">
        <v>111</v>
      </c>
      <c r="O6" s="879" t="s">
        <v>112</v>
      </c>
      <c r="P6" s="1012"/>
    </row>
    <row r="7" spans="1:16" s="730" customFormat="1" ht="18" customHeight="1">
      <c r="A7" s="966"/>
      <c r="B7" s="876" t="s">
        <v>113</v>
      </c>
      <c r="C7" s="876" t="s">
        <v>1051</v>
      </c>
      <c r="D7" s="876" t="s">
        <v>113</v>
      </c>
      <c r="E7" s="876" t="s">
        <v>1051</v>
      </c>
      <c r="F7" s="876" t="s">
        <v>113</v>
      </c>
      <c r="G7" s="876" t="s">
        <v>1051</v>
      </c>
      <c r="H7" s="876" t="s">
        <v>113</v>
      </c>
      <c r="I7" s="876" t="s">
        <v>1051</v>
      </c>
      <c r="J7" s="876" t="s">
        <v>113</v>
      </c>
      <c r="K7" s="876" t="s">
        <v>1051</v>
      </c>
      <c r="L7" s="784" t="s">
        <v>113</v>
      </c>
      <c r="M7" s="784" t="s">
        <v>1051</v>
      </c>
      <c r="N7" s="784" t="s">
        <v>113</v>
      </c>
      <c r="O7" s="784" t="s">
        <v>1051</v>
      </c>
      <c r="P7" s="1010"/>
    </row>
    <row r="8" spans="1:16" s="7" customFormat="1" ht="18" customHeight="1">
      <c r="A8" s="414" t="s">
        <v>90</v>
      </c>
      <c r="B8" s="110">
        <f aca="true" t="shared" si="0" ref="B8:C10">SUM(D8,F8,H8,J8,L8,N8)</f>
        <v>105</v>
      </c>
      <c r="C8" s="44">
        <f t="shared" si="0"/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558">
        <v>105</v>
      </c>
      <c r="M8" s="44">
        <v>0</v>
      </c>
      <c r="N8" s="44">
        <v>0</v>
      </c>
      <c r="O8" s="44">
        <v>0</v>
      </c>
      <c r="P8" s="267" t="s">
        <v>1230</v>
      </c>
    </row>
    <row r="9" spans="1:16" s="7" customFormat="1" ht="18" customHeight="1">
      <c r="A9" s="414" t="s">
        <v>91</v>
      </c>
      <c r="B9" s="112">
        <v>11</v>
      </c>
      <c r="C9" s="45" t="s">
        <v>527</v>
      </c>
      <c r="D9" s="60" t="s">
        <v>527</v>
      </c>
      <c r="E9" s="60" t="s">
        <v>527</v>
      </c>
      <c r="F9" s="60" t="s">
        <v>527</v>
      </c>
      <c r="G9" s="60" t="s">
        <v>527</v>
      </c>
      <c r="H9" s="60" t="s">
        <v>527</v>
      </c>
      <c r="I9" s="60" t="s">
        <v>527</v>
      </c>
      <c r="J9" s="60" t="s">
        <v>528</v>
      </c>
      <c r="K9" s="45" t="s">
        <v>527</v>
      </c>
      <c r="L9" s="560">
        <v>11</v>
      </c>
      <c r="M9" s="60" t="s">
        <v>527</v>
      </c>
      <c r="N9" s="60" t="s">
        <v>527</v>
      </c>
      <c r="O9" s="60" t="s">
        <v>527</v>
      </c>
      <c r="P9" s="269" t="s">
        <v>1231</v>
      </c>
    </row>
    <row r="10" spans="1:16" s="7" customFormat="1" ht="18" customHeight="1">
      <c r="A10" s="414" t="s">
        <v>92</v>
      </c>
      <c r="B10" s="43">
        <f t="shared" si="0"/>
        <v>0</v>
      </c>
      <c r="C10" s="44">
        <f t="shared" si="0"/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13" t="s">
        <v>526</v>
      </c>
      <c r="M10" s="44">
        <v>0</v>
      </c>
      <c r="N10" s="44">
        <v>0</v>
      </c>
      <c r="O10" s="44">
        <v>0</v>
      </c>
      <c r="P10" s="269" t="s">
        <v>1232</v>
      </c>
    </row>
    <row r="11" spans="1:16" s="7" customFormat="1" ht="18" customHeight="1">
      <c r="A11" s="415" t="s">
        <v>93</v>
      </c>
      <c r="B11" s="112" t="s">
        <v>527</v>
      </c>
      <c r="C11" s="45" t="s">
        <v>527</v>
      </c>
      <c r="D11" s="60" t="s">
        <v>527</v>
      </c>
      <c r="E11" s="60" t="s">
        <v>527</v>
      </c>
      <c r="F11" s="60" t="s">
        <v>527</v>
      </c>
      <c r="G11" s="60" t="s">
        <v>527</v>
      </c>
      <c r="H11" s="60" t="s">
        <v>527</v>
      </c>
      <c r="I11" s="60" t="s">
        <v>527</v>
      </c>
      <c r="J11" s="60" t="s">
        <v>528</v>
      </c>
      <c r="K11" s="45" t="s">
        <v>527</v>
      </c>
      <c r="L11" s="560" t="s">
        <v>527</v>
      </c>
      <c r="M11" s="60" t="s">
        <v>527</v>
      </c>
      <c r="N11" s="60" t="s">
        <v>527</v>
      </c>
      <c r="O11" s="60" t="s">
        <v>527</v>
      </c>
      <c r="P11" s="269" t="s">
        <v>1256</v>
      </c>
    </row>
    <row r="12" spans="1:16" s="7" customFormat="1" ht="18" customHeight="1">
      <c r="A12" s="414" t="s">
        <v>94</v>
      </c>
      <c r="B12" s="43">
        <v>15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13">
        <v>15</v>
      </c>
      <c r="M12" s="44">
        <v>0</v>
      </c>
      <c r="N12" s="44">
        <v>0</v>
      </c>
      <c r="O12" s="44">
        <v>0</v>
      </c>
      <c r="P12" s="269" t="s">
        <v>1234</v>
      </c>
    </row>
    <row r="13" spans="1:16" s="7" customFormat="1" ht="18" customHeight="1">
      <c r="A13" s="415" t="s">
        <v>95</v>
      </c>
      <c r="B13" s="112">
        <v>27</v>
      </c>
      <c r="C13" s="45" t="s">
        <v>527</v>
      </c>
      <c r="D13" s="60" t="s">
        <v>527</v>
      </c>
      <c r="E13" s="60" t="s">
        <v>527</v>
      </c>
      <c r="F13" s="60" t="s">
        <v>527</v>
      </c>
      <c r="G13" s="60" t="s">
        <v>527</v>
      </c>
      <c r="H13" s="60" t="s">
        <v>527</v>
      </c>
      <c r="I13" s="60" t="s">
        <v>527</v>
      </c>
      <c r="J13" s="60" t="s">
        <v>527</v>
      </c>
      <c r="K13" s="45" t="s">
        <v>527</v>
      </c>
      <c r="L13" s="560">
        <v>27</v>
      </c>
      <c r="M13" s="60" t="s">
        <v>527</v>
      </c>
      <c r="N13" s="60" t="s">
        <v>527</v>
      </c>
      <c r="O13" s="60" t="s">
        <v>527</v>
      </c>
      <c r="P13" s="269" t="s">
        <v>1235</v>
      </c>
    </row>
    <row r="14" spans="1:16" s="5" customFormat="1" ht="18" customHeight="1">
      <c r="A14" s="414" t="s">
        <v>96</v>
      </c>
      <c r="B14" s="110">
        <v>3</v>
      </c>
      <c r="C14" s="111">
        <v>0</v>
      </c>
      <c r="D14" s="111">
        <v>0</v>
      </c>
      <c r="E14" s="111">
        <v>0</v>
      </c>
      <c r="F14" s="111">
        <v>0</v>
      </c>
      <c r="G14" s="111">
        <v>0</v>
      </c>
      <c r="H14" s="111">
        <v>1</v>
      </c>
      <c r="I14" s="111">
        <v>0</v>
      </c>
      <c r="J14" s="111">
        <v>0</v>
      </c>
      <c r="K14" s="111">
        <v>0</v>
      </c>
      <c r="L14" s="558">
        <v>1</v>
      </c>
      <c r="M14" s="111">
        <v>0</v>
      </c>
      <c r="N14" s="111">
        <v>1</v>
      </c>
      <c r="O14" s="113">
        <v>0</v>
      </c>
      <c r="P14" s="269" t="s">
        <v>1236</v>
      </c>
    </row>
    <row r="15" spans="1:16" s="5" customFormat="1" ht="18" customHeight="1">
      <c r="A15" s="414" t="s">
        <v>97</v>
      </c>
      <c r="B15" s="111">
        <v>0</v>
      </c>
      <c r="C15" s="111">
        <v>0</v>
      </c>
      <c r="D15" s="111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09" t="s">
        <v>526</v>
      </c>
      <c r="M15" s="111">
        <v>0</v>
      </c>
      <c r="N15" s="111">
        <v>0</v>
      </c>
      <c r="O15" s="111">
        <v>0</v>
      </c>
      <c r="P15" s="269" t="s">
        <v>1237</v>
      </c>
    </row>
    <row r="16" spans="1:16" s="5" customFormat="1" ht="18" customHeight="1">
      <c r="A16" s="177" t="s">
        <v>793</v>
      </c>
      <c r="B16" s="111">
        <v>9</v>
      </c>
      <c r="C16" s="111">
        <v>0</v>
      </c>
      <c r="D16" s="111">
        <v>0</v>
      </c>
      <c r="E16" s="111">
        <v>0</v>
      </c>
      <c r="F16" s="111">
        <v>0</v>
      </c>
      <c r="G16" s="111">
        <v>0</v>
      </c>
      <c r="H16" s="111">
        <v>0</v>
      </c>
      <c r="I16" s="111">
        <v>0</v>
      </c>
      <c r="J16" s="111">
        <v>1</v>
      </c>
      <c r="K16" s="111">
        <v>0</v>
      </c>
      <c r="L16" s="558">
        <v>7</v>
      </c>
      <c r="M16" s="111">
        <v>0</v>
      </c>
      <c r="N16" s="111">
        <v>1</v>
      </c>
      <c r="O16" s="111">
        <v>0</v>
      </c>
      <c r="P16" s="166" t="s">
        <v>793</v>
      </c>
    </row>
    <row r="17" spans="1:16" s="8" customFormat="1" ht="18" customHeight="1">
      <c r="A17" s="178" t="s">
        <v>98</v>
      </c>
      <c r="B17" s="176">
        <f>SUM(D17,F17,H17,J17,L17,N17)</f>
        <v>8</v>
      </c>
      <c r="C17" s="176" t="s">
        <v>526</v>
      </c>
      <c r="D17" s="176" t="s">
        <v>526</v>
      </c>
      <c r="E17" s="176" t="s">
        <v>526</v>
      </c>
      <c r="F17" s="176" t="s">
        <v>526</v>
      </c>
      <c r="G17" s="176" t="s">
        <v>526</v>
      </c>
      <c r="H17" s="176" t="s">
        <v>526</v>
      </c>
      <c r="I17" s="176" t="s">
        <v>526</v>
      </c>
      <c r="J17" s="176" t="s">
        <v>526</v>
      </c>
      <c r="K17" s="176" t="s">
        <v>526</v>
      </c>
      <c r="L17" s="559">
        <v>3</v>
      </c>
      <c r="M17" s="176" t="s">
        <v>526</v>
      </c>
      <c r="N17" s="176">
        <v>5</v>
      </c>
      <c r="O17" s="176" t="s">
        <v>526</v>
      </c>
      <c r="P17" s="167" t="s">
        <v>98</v>
      </c>
    </row>
    <row r="18" s="9" customFormat="1" ht="12.75"/>
    <row r="19" spans="1:24" s="730" customFormat="1" ht="18" customHeight="1">
      <c r="A19" s="1017" t="s">
        <v>116</v>
      </c>
      <c r="B19" s="1018" t="s">
        <v>117</v>
      </c>
      <c r="C19" s="954"/>
      <c r="D19" s="954"/>
      <c r="E19" s="954"/>
      <c r="F19" s="954"/>
      <c r="G19" s="954"/>
      <c r="H19" s="954"/>
      <c r="I19" s="954"/>
      <c r="J19" s="954"/>
      <c r="K19" s="954"/>
      <c r="L19" s="954"/>
      <c r="M19" s="954"/>
      <c r="N19" s="954"/>
      <c r="O19" s="954"/>
      <c r="P19" s="954"/>
      <c r="Q19" s="954"/>
      <c r="R19" s="954"/>
      <c r="S19" s="954"/>
      <c r="T19" s="874"/>
      <c r="U19" s="874"/>
      <c r="V19" s="874"/>
      <c r="W19" s="874"/>
      <c r="X19" s="1011" t="s">
        <v>1417</v>
      </c>
    </row>
    <row r="20" spans="1:24" s="730" customFormat="1" ht="18" customHeight="1">
      <c r="A20" s="951"/>
      <c r="B20" s="1016" t="s">
        <v>99</v>
      </c>
      <c r="C20" s="1009"/>
      <c r="D20" s="1016" t="s">
        <v>118</v>
      </c>
      <c r="E20" s="1009"/>
      <c r="F20" s="1016" t="s">
        <v>119</v>
      </c>
      <c r="G20" s="1009"/>
      <c r="H20" s="1016" t="s">
        <v>503</v>
      </c>
      <c r="I20" s="1009"/>
      <c r="J20" s="1016" t="s">
        <v>120</v>
      </c>
      <c r="K20" s="1009"/>
      <c r="L20" s="1019" t="s">
        <v>518</v>
      </c>
      <c r="M20" s="951"/>
      <c r="N20" s="1016" t="s">
        <v>121</v>
      </c>
      <c r="O20" s="1009"/>
      <c r="P20" s="1015" t="s">
        <v>122</v>
      </c>
      <c r="Q20" s="1009"/>
      <c r="R20" s="1013" t="s">
        <v>123</v>
      </c>
      <c r="S20" s="1009"/>
      <c r="T20" s="1016" t="s">
        <v>124</v>
      </c>
      <c r="U20" s="1009"/>
      <c r="V20" s="1008" t="s">
        <v>125</v>
      </c>
      <c r="W20" s="1009"/>
      <c r="X20" s="1012"/>
    </row>
    <row r="21" spans="1:24" s="730" customFormat="1" ht="18" customHeight="1">
      <c r="A21" s="951"/>
      <c r="B21" s="1010" t="s">
        <v>471</v>
      </c>
      <c r="C21" s="952"/>
      <c r="D21" s="1010" t="s">
        <v>126</v>
      </c>
      <c r="E21" s="952"/>
      <c r="F21" s="1010" t="s">
        <v>127</v>
      </c>
      <c r="G21" s="952"/>
      <c r="H21" s="1010" t="s">
        <v>128</v>
      </c>
      <c r="I21" s="952"/>
      <c r="J21" s="1010" t="s">
        <v>129</v>
      </c>
      <c r="K21" s="952"/>
      <c r="L21" s="1010" t="s">
        <v>130</v>
      </c>
      <c r="M21" s="952"/>
      <c r="N21" s="1010" t="s">
        <v>131</v>
      </c>
      <c r="O21" s="952"/>
      <c r="P21" s="1014" t="s">
        <v>132</v>
      </c>
      <c r="Q21" s="952"/>
      <c r="R21" s="1014"/>
      <c r="S21" s="952"/>
      <c r="T21" s="1010" t="s">
        <v>133</v>
      </c>
      <c r="U21" s="952"/>
      <c r="V21" s="1010" t="s">
        <v>134</v>
      </c>
      <c r="W21" s="952"/>
      <c r="X21" s="1012"/>
    </row>
    <row r="22" spans="1:24" s="730" customFormat="1" ht="18" customHeight="1">
      <c r="A22" s="951"/>
      <c r="B22" s="875" t="s">
        <v>111</v>
      </c>
      <c r="C22" s="875" t="s">
        <v>112</v>
      </c>
      <c r="D22" s="875" t="s">
        <v>111</v>
      </c>
      <c r="E22" s="875" t="s">
        <v>112</v>
      </c>
      <c r="F22" s="875" t="s">
        <v>111</v>
      </c>
      <c r="G22" s="875" t="s">
        <v>112</v>
      </c>
      <c r="H22" s="875" t="s">
        <v>111</v>
      </c>
      <c r="I22" s="875" t="s">
        <v>112</v>
      </c>
      <c r="J22" s="875" t="s">
        <v>111</v>
      </c>
      <c r="K22" s="875" t="s">
        <v>112</v>
      </c>
      <c r="L22" s="875" t="s">
        <v>111</v>
      </c>
      <c r="M22" s="875" t="s">
        <v>112</v>
      </c>
      <c r="N22" s="875" t="s">
        <v>111</v>
      </c>
      <c r="O22" s="875" t="s">
        <v>112</v>
      </c>
      <c r="P22" s="875" t="s">
        <v>111</v>
      </c>
      <c r="Q22" s="875" t="s">
        <v>112</v>
      </c>
      <c r="R22" s="875" t="s">
        <v>111</v>
      </c>
      <c r="S22" s="875" t="s">
        <v>112</v>
      </c>
      <c r="T22" s="875" t="s">
        <v>111</v>
      </c>
      <c r="U22" s="875" t="s">
        <v>112</v>
      </c>
      <c r="V22" s="875" t="s">
        <v>111</v>
      </c>
      <c r="W22" s="875" t="s">
        <v>112</v>
      </c>
      <c r="X22" s="1012"/>
    </row>
    <row r="23" spans="1:24" s="730" customFormat="1" ht="18" customHeight="1">
      <c r="A23" s="952"/>
      <c r="B23" s="876" t="s">
        <v>113</v>
      </c>
      <c r="C23" s="876" t="s">
        <v>1051</v>
      </c>
      <c r="D23" s="876" t="s">
        <v>113</v>
      </c>
      <c r="E23" s="876" t="s">
        <v>1051</v>
      </c>
      <c r="F23" s="876" t="s">
        <v>113</v>
      </c>
      <c r="G23" s="876" t="s">
        <v>1051</v>
      </c>
      <c r="H23" s="876" t="s">
        <v>113</v>
      </c>
      <c r="I23" s="876" t="s">
        <v>1051</v>
      </c>
      <c r="J23" s="876" t="s">
        <v>113</v>
      </c>
      <c r="K23" s="876" t="s">
        <v>1051</v>
      </c>
      <c r="L23" s="876" t="s">
        <v>113</v>
      </c>
      <c r="M23" s="876" t="s">
        <v>1051</v>
      </c>
      <c r="N23" s="876" t="s">
        <v>113</v>
      </c>
      <c r="O23" s="876" t="s">
        <v>1051</v>
      </c>
      <c r="P23" s="876" t="s">
        <v>113</v>
      </c>
      <c r="Q23" s="876" t="s">
        <v>1051</v>
      </c>
      <c r="R23" s="876" t="s">
        <v>113</v>
      </c>
      <c r="S23" s="876" t="s">
        <v>1051</v>
      </c>
      <c r="T23" s="876" t="s">
        <v>113</v>
      </c>
      <c r="U23" s="876" t="s">
        <v>1051</v>
      </c>
      <c r="V23" s="876" t="s">
        <v>113</v>
      </c>
      <c r="W23" s="876" t="s">
        <v>1051</v>
      </c>
      <c r="X23" s="1010"/>
    </row>
    <row r="24" spans="1:28" s="7" customFormat="1" ht="18" customHeight="1">
      <c r="A24" s="41" t="s">
        <v>1259</v>
      </c>
      <c r="B24" s="601">
        <f>SUM(D24,F24,H24,J24,L24,N24,P24,T24)</f>
        <v>249</v>
      </c>
      <c r="C24" s="179">
        <v>0</v>
      </c>
      <c r="D24" s="179">
        <v>0</v>
      </c>
      <c r="E24" s="179">
        <v>0</v>
      </c>
      <c r="F24" s="179">
        <v>0</v>
      </c>
      <c r="G24" s="179">
        <v>0</v>
      </c>
      <c r="H24" s="179">
        <v>0</v>
      </c>
      <c r="I24" s="179">
        <v>0</v>
      </c>
      <c r="J24" s="180">
        <v>231</v>
      </c>
      <c r="K24" s="179">
        <v>0</v>
      </c>
      <c r="L24" s="607">
        <v>8</v>
      </c>
      <c r="M24" s="179">
        <v>0</v>
      </c>
      <c r="N24" s="179">
        <v>10</v>
      </c>
      <c r="O24" s="179">
        <v>0</v>
      </c>
      <c r="P24" s="179">
        <v>0</v>
      </c>
      <c r="Q24" s="179">
        <v>0</v>
      </c>
      <c r="R24" s="179">
        <v>0</v>
      </c>
      <c r="S24" s="179">
        <v>0</v>
      </c>
      <c r="T24" s="179">
        <v>0</v>
      </c>
      <c r="U24" s="179">
        <v>0</v>
      </c>
      <c r="V24" s="179">
        <v>0</v>
      </c>
      <c r="W24" s="179">
        <v>0</v>
      </c>
      <c r="X24" s="267" t="s">
        <v>1230</v>
      </c>
      <c r="Y24" s="45"/>
      <c r="Z24" s="45"/>
      <c r="AA24" s="45"/>
      <c r="AB24" s="45"/>
    </row>
    <row r="25" spans="1:28" s="7" customFormat="1" ht="18" customHeight="1">
      <c r="A25" s="41" t="s">
        <v>752</v>
      </c>
      <c r="B25" s="602">
        <v>102</v>
      </c>
      <c r="C25" s="181" t="s">
        <v>527</v>
      </c>
      <c r="D25" s="181" t="s">
        <v>527</v>
      </c>
      <c r="E25" s="181" t="s">
        <v>527</v>
      </c>
      <c r="F25" s="181" t="s">
        <v>527</v>
      </c>
      <c r="G25" s="181" t="s">
        <v>527</v>
      </c>
      <c r="H25" s="181" t="s">
        <v>527</v>
      </c>
      <c r="I25" s="181" t="s">
        <v>527</v>
      </c>
      <c r="J25" s="181">
        <v>92</v>
      </c>
      <c r="K25" s="181" t="s">
        <v>527</v>
      </c>
      <c r="L25" s="608">
        <v>9</v>
      </c>
      <c r="M25" s="181" t="s">
        <v>527</v>
      </c>
      <c r="N25" s="182">
        <v>1</v>
      </c>
      <c r="O25" s="181" t="s">
        <v>527</v>
      </c>
      <c r="P25" s="181" t="s">
        <v>527</v>
      </c>
      <c r="Q25" s="181" t="s">
        <v>527</v>
      </c>
      <c r="R25" s="181" t="s">
        <v>527</v>
      </c>
      <c r="S25" s="181" t="s">
        <v>527</v>
      </c>
      <c r="T25" s="181" t="s">
        <v>527</v>
      </c>
      <c r="U25" s="181" t="s">
        <v>527</v>
      </c>
      <c r="V25" s="181" t="s">
        <v>527</v>
      </c>
      <c r="W25" s="181" t="s">
        <v>527</v>
      </c>
      <c r="X25" s="269" t="s">
        <v>1231</v>
      </c>
      <c r="Y25" s="45"/>
      <c r="Z25" s="45"/>
      <c r="AA25" s="45"/>
      <c r="AB25" s="45"/>
    </row>
    <row r="26" spans="1:24" s="7" customFormat="1" ht="18" customHeight="1">
      <c r="A26" s="41" t="s">
        <v>1260</v>
      </c>
      <c r="B26" s="601">
        <f>SUM(D26,F26,H26,J26,L26,N26,P26,T26)</f>
        <v>25</v>
      </c>
      <c r="C26" s="179">
        <v>0</v>
      </c>
      <c r="D26" s="179">
        <v>0</v>
      </c>
      <c r="E26" s="179">
        <v>0</v>
      </c>
      <c r="F26" s="179">
        <v>0</v>
      </c>
      <c r="G26" s="179">
        <v>0</v>
      </c>
      <c r="H26" s="179">
        <v>0</v>
      </c>
      <c r="I26" s="179">
        <v>0</v>
      </c>
      <c r="J26" s="179">
        <v>0</v>
      </c>
      <c r="K26" s="179">
        <v>0</v>
      </c>
      <c r="L26" s="607">
        <v>25</v>
      </c>
      <c r="M26" s="179">
        <v>0</v>
      </c>
      <c r="N26" s="179">
        <v>0</v>
      </c>
      <c r="O26" s="179">
        <v>0</v>
      </c>
      <c r="P26" s="179">
        <v>0</v>
      </c>
      <c r="Q26" s="179">
        <v>0</v>
      </c>
      <c r="R26" s="179">
        <v>0</v>
      </c>
      <c r="S26" s="179">
        <v>0</v>
      </c>
      <c r="T26" s="179">
        <v>0</v>
      </c>
      <c r="U26" s="179">
        <v>0</v>
      </c>
      <c r="V26" s="179">
        <v>0</v>
      </c>
      <c r="W26" s="179">
        <v>0</v>
      </c>
      <c r="X26" s="269" t="s">
        <v>1232</v>
      </c>
    </row>
    <row r="27" spans="1:24" s="7" customFormat="1" ht="18" customHeight="1">
      <c r="A27" s="71" t="s">
        <v>753</v>
      </c>
      <c r="B27" s="602">
        <v>13</v>
      </c>
      <c r="C27" s="181" t="s">
        <v>527</v>
      </c>
      <c r="D27" s="181" t="s">
        <v>527</v>
      </c>
      <c r="E27" s="181" t="s">
        <v>527</v>
      </c>
      <c r="F27" s="181" t="s">
        <v>527</v>
      </c>
      <c r="G27" s="181" t="s">
        <v>527</v>
      </c>
      <c r="H27" s="181" t="s">
        <v>527</v>
      </c>
      <c r="I27" s="181" t="s">
        <v>527</v>
      </c>
      <c r="J27" s="181" t="s">
        <v>527</v>
      </c>
      <c r="K27" s="181" t="s">
        <v>527</v>
      </c>
      <c r="L27" s="608">
        <v>13</v>
      </c>
      <c r="M27" s="181" t="s">
        <v>527</v>
      </c>
      <c r="N27" s="182" t="s">
        <v>527</v>
      </c>
      <c r="O27" s="181" t="s">
        <v>527</v>
      </c>
      <c r="P27" s="181" t="s">
        <v>527</v>
      </c>
      <c r="Q27" s="181" t="s">
        <v>527</v>
      </c>
      <c r="R27" s="181" t="s">
        <v>527</v>
      </c>
      <c r="S27" s="181" t="s">
        <v>527</v>
      </c>
      <c r="T27" s="181" t="s">
        <v>527</v>
      </c>
      <c r="U27" s="181" t="s">
        <v>527</v>
      </c>
      <c r="V27" s="181" t="s">
        <v>527</v>
      </c>
      <c r="W27" s="181" t="s">
        <v>527</v>
      </c>
      <c r="X27" s="269" t="s">
        <v>1256</v>
      </c>
    </row>
    <row r="28" spans="1:24" s="7" customFormat="1" ht="18" customHeight="1">
      <c r="A28" s="41" t="s">
        <v>1261</v>
      </c>
      <c r="B28" s="601">
        <v>69</v>
      </c>
      <c r="C28" s="179">
        <v>0</v>
      </c>
      <c r="D28" s="179">
        <v>0</v>
      </c>
      <c r="E28" s="179">
        <v>0</v>
      </c>
      <c r="F28" s="179">
        <v>0</v>
      </c>
      <c r="G28" s="179">
        <v>0</v>
      </c>
      <c r="H28" s="179">
        <v>0</v>
      </c>
      <c r="I28" s="179">
        <v>0</v>
      </c>
      <c r="J28" s="179">
        <v>0</v>
      </c>
      <c r="K28" s="179">
        <v>0</v>
      </c>
      <c r="L28" s="607">
        <v>69</v>
      </c>
      <c r="M28" s="179">
        <v>0</v>
      </c>
      <c r="N28" s="179">
        <v>0</v>
      </c>
      <c r="O28" s="179">
        <v>0</v>
      </c>
      <c r="P28" s="179">
        <v>0</v>
      </c>
      <c r="Q28" s="179">
        <v>0</v>
      </c>
      <c r="R28" s="179">
        <v>0</v>
      </c>
      <c r="S28" s="179">
        <v>0</v>
      </c>
      <c r="T28" s="179">
        <v>0</v>
      </c>
      <c r="U28" s="179">
        <v>0</v>
      </c>
      <c r="V28" s="179">
        <v>0</v>
      </c>
      <c r="W28" s="179">
        <v>0</v>
      </c>
      <c r="X28" s="269" t="s">
        <v>1234</v>
      </c>
    </row>
    <row r="29" spans="1:24" s="7" customFormat="1" ht="18" customHeight="1">
      <c r="A29" s="71" t="s">
        <v>754</v>
      </c>
      <c r="B29" s="602">
        <v>4</v>
      </c>
      <c r="C29" s="181" t="s">
        <v>527</v>
      </c>
      <c r="D29" s="181" t="s">
        <v>527</v>
      </c>
      <c r="E29" s="181" t="s">
        <v>527</v>
      </c>
      <c r="F29" s="181" t="s">
        <v>527</v>
      </c>
      <c r="G29" s="181" t="s">
        <v>527</v>
      </c>
      <c r="H29" s="181" t="s">
        <v>527</v>
      </c>
      <c r="I29" s="181" t="s">
        <v>527</v>
      </c>
      <c r="J29" s="181" t="s">
        <v>527</v>
      </c>
      <c r="K29" s="181" t="s">
        <v>527</v>
      </c>
      <c r="L29" s="608">
        <v>4</v>
      </c>
      <c r="M29" s="181" t="s">
        <v>527</v>
      </c>
      <c r="N29" s="182" t="s">
        <v>527</v>
      </c>
      <c r="O29" s="181" t="s">
        <v>527</v>
      </c>
      <c r="P29" s="181" t="s">
        <v>527</v>
      </c>
      <c r="Q29" s="181" t="s">
        <v>527</v>
      </c>
      <c r="R29" s="181" t="s">
        <v>527</v>
      </c>
      <c r="S29" s="181" t="s">
        <v>527</v>
      </c>
      <c r="T29" s="181" t="s">
        <v>527</v>
      </c>
      <c r="U29" s="181" t="s">
        <v>527</v>
      </c>
      <c r="V29" s="181" t="s">
        <v>527</v>
      </c>
      <c r="W29" s="181" t="s">
        <v>527</v>
      </c>
      <c r="X29" s="269" t="s">
        <v>1235</v>
      </c>
    </row>
    <row r="30" spans="1:24" s="5" customFormat="1" ht="18" customHeight="1">
      <c r="A30" s="4" t="s">
        <v>1262</v>
      </c>
      <c r="B30" s="603">
        <v>24</v>
      </c>
      <c r="C30" s="179">
        <f>SUM(E30,G30,I30,K30,M30,O30,Q30,U30)</f>
        <v>0</v>
      </c>
      <c r="D30" s="179">
        <v>0</v>
      </c>
      <c r="E30" s="179">
        <v>0</v>
      </c>
      <c r="F30" s="179">
        <v>0</v>
      </c>
      <c r="G30" s="179">
        <v>0</v>
      </c>
      <c r="H30" s="179">
        <v>0</v>
      </c>
      <c r="I30" s="179">
        <v>0</v>
      </c>
      <c r="J30" s="179">
        <v>1</v>
      </c>
      <c r="K30" s="179">
        <v>0</v>
      </c>
      <c r="L30" s="604">
        <v>23</v>
      </c>
      <c r="M30" s="179">
        <v>0</v>
      </c>
      <c r="N30" s="179">
        <v>0</v>
      </c>
      <c r="O30" s="179">
        <v>0</v>
      </c>
      <c r="P30" s="179">
        <v>0</v>
      </c>
      <c r="Q30" s="179">
        <v>0</v>
      </c>
      <c r="R30" s="179">
        <v>0</v>
      </c>
      <c r="S30" s="179">
        <v>0</v>
      </c>
      <c r="T30" s="179">
        <v>0</v>
      </c>
      <c r="U30" s="179">
        <v>0</v>
      </c>
      <c r="V30" s="179">
        <v>0</v>
      </c>
      <c r="W30" s="179">
        <v>0</v>
      </c>
      <c r="X30" s="269" t="s">
        <v>1236</v>
      </c>
    </row>
    <row r="31" spans="1:24" s="5" customFormat="1" ht="18" customHeight="1">
      <c r="A31" s="6" t="s">
        <v>755</v>
      </c>
      <c r="B31" s="606" t="s">
        <v>1008</v>
      </c>
      <c r="C31" s="179">
        <v>0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606" t="s">
        <v>1008</v>
      </c>
      <c r="M31" s="179">
        <v>0</v>
      </c>
      <c r="N31" s="179">
        <v>0</v>
      </c>
      <c r="O31" s="179">
        <v>0</v>
      </c>
      <c r="P31" s="179">
        <v>0</v>
      </c>
      <c r="Q31" s="179">
        <v>0</v>
      </c>
      <c r="R31" s="179">
        <v>0</v>
      </c>
      <c r="S31" s="179">
        <v>0</v>
      </c>
      <c r="T31" s="179">
        <v>0</v>
      </c>
      <c r="U31" s="179">
        <v>0</v>
      </c>
      <c r="V31" s="179">
        <v>0</v>
      </c>
      <c r="W31" s="179">
        <v>0</v>
      </c>
      <c r="X31" s="269" t="s">
        <v>1237</v>
      </c>
    </row>
    <row r="32" spans="1:24" s="5" customFormat="1" ht="18" customHeight="1">
      <c r="A32" s="16" t="s">
        <v>1263</v>
      </c>
      <c r="B32" s="604">
        <v>27</v>
      </c>
      <c r="C32" s="179">
        <v>0</v>
      </c>
      <c r="D32" s="179">
        <v>0</v>
      </c>
      <c r="E32" s="179">
        <v>0</v>
      </c>
      <c r="F32" s="179">
        <v>0</v>
      </c>
      <c r="G32" s="179">
        <v>0</v>
      </c>
      <c r="H32" s="179">
        <v>0</v>
      </c>
      <c r="I32" s="179">
        <v>0</v>
      </c>
      <c r="J32" s="179">
        <v>0</v>
      </c>
      <c r="K32" s="179">
        <v>0</v>
      </c>
      <c r="L32" s="604">
        <v>27</v>
      </c>
      <c r="M32" s="179">
        <v>0</v>
      </c>
      <c r="N32" s="179">
        <v>0</v>
      </c>
      <c r="O32" s="179">
        <v>0</v>
      </c>
      <c r="P32" s="179">
        <v>0</v>
      </c>
      <c r="Q32" s="179">
        <v>0</v>
      </c>
      <c r="R32" s="179">
        <v>0</v>
      </c>
      <c r="S32" s="179">
        <v>0</v>
      </c>
      <c r="T32" s="179">
        <v>0</v>
      </c>
      <c r="U32" s="179">
        <v>0</v>
      </c>
      <c r="V32" s="179">
        <v>0</v>
      </c>
      <c r="W32" s="179">
        <v>0</v>
      </c>
      <c r="X32" s="216" t="s">
        <v>1264</v>
      </c>
    </row>
    <row r="33" spans="1:24" s="8" customFormat="1" ht="18" customHeight="1">
      <c r="A33" s="178" t="s">
        <v>517</v>
      </c>
      <c r="B33" s="605">
        <f>SUM(D33,F33,H33,J33,L33,N33,P33,R33,T33,V33)</f>
        <v>282</v>
      </c>
      <c r="C33" s="183" t="s">
        <v>1311</v>
      </c>
      <c r="D33" s="183" t="s">
        <v>1311</v>
      </c>
      <c r="E33" s="183" t="s">
        <v>1311</v>
      </c>
      <c r="F33" s="183" t="s">
        <v>1311</v>
      </c>
      <c r="G33" s="183" t="s">
        <v>1311</v>
      </c>
      <c r="H33" s="183" t="s">
        <v>1311</v>
      </c>
      <c r="I33" s="183" t="s">
        <v>1311</v>
      </c>
      <c r="J33" s="183" t="s">
        <v>1311</v>
      </c>
      <c r="K33" s="183" t="s">
        <v>1311</v>
      </c>
      <c r="L33" s="605">
        <v>23</v>
      </c>
      <c r="M33" s="183" t="s">
        <v>1311</v>
      </c>
      <c r="N33" s="183" t="s">
        <v>1311</v>
      </c>
      <c r="O33" s="183" t="s">
        <v>1311</v>
      </c>
      <c r="P33" s="183" t="s">
        <v>1311</v>
      </c>
      <c r="Q33" s="183" t="s">
        <v>1311</v>
      </c>
      <c r="R33" s="183" t="s">
        <v>1311</v>
      </c>
      <c r="S33" s="183" t="s">
        <v>1311</v>
      </c>
      <c r="T33" s="183" t="s">
        <v>1311</v>
      </c>
      <c r="U33" s="183" t="s">
        <v>1311</v>
      </c>
      <c r="V33" s="183">
        <v>259</v>
      </c>
      <c r="W33" s="183" t="s">
        <v>1311</v>
      </c>
      <c r="X33" s="167" t="s">
        <v>517</v>
      </c>
    </row>
    <row r="34" spans="1:16" s="2" customFormat="1" ht="15" customHeight="1">
      <c r="A34" s="1" t="s">
        <v>84</v>
      </c>
      <c r="P34" s="23" t="s">
        <v>89</v>
      </c>
    </row>
  </sheetData>
  <mergeCells count="43">
    <mergeCell ref="A1:T1"/>
    <mergeCell ref="A3:A7"/>
    <mergeCell ref="B3:O3"/>
    <mergeCell ref="P3:P7"/>
    <mergeCell ref="B4:C4"/>
    <mergeCell ref="D4:E4"/>
    <mergeCell ref="F4:G4"/>
    <mergeCell ref="H4:I4"/>
    <mergeCell ref="J4:K4"/>
    <mergeCell ref="L4:M4"/>
    <mergeCell ref="N4:O4"/>
    <mergeCell ref="B5:C5"/>
    <mergeCell ref="D5:E5"/>
    <mergeCell ref="F5:G5"/>
    <mergeCell ref="H5:I5"/>
    <mergeCell ref="J5:K5"/>
    <mergeCell ref="L5:M5"/>
    <mergeCell ref="N5:O5"/>
    <mergeCell ref="A19:A23"/>
    <mergeCell ref="B19:S19"/>
    <mergeCell ref="B20:C20"/>
    <mergeCell ref="D20:E20"/>
    <mergeCell ref="F20:G20"/>
    <mergeCell ref="H20:I20"/>
    <mergeCell ref="J20:K20"/>
    <mergeCell ref="L20:M20"/>
    <mergeCell ref="N20:O20"/>
    <mergeCell ref="J21:K21"/>
    <mergeCell ref="L21:M21"/>
    <mergeCell ref="N21:O21"/>
    <mergeCell ref="P21:Q21"/>
    <mergeCell ref="B21:C21"/>
    <mergeCell ref="D21:E21"/>
    <mergeCell ref="F21:G21"/>
    <mergeCell ref="H21:I21"/>
    <mergeCell ref="R20:S20"/>
    <mergeCell ref="R21:S21"/>
    <mergeCell ref="P20:Q20"/>
    <mergeCell ref="T20:U20"/>
    <mergeCell ref="V20:W20"/>
    <mergeCell ref="V21:W21"/>
    <mergeCell ref="X19:X23"/>
    <mergeCell ref="T21:U2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1"/>
  <sheetViews>
    <sheetView zoomScaleSheetLayoutView="100" workbookViewId="0" topLeftCell="E10">
      <selection activeCell="D22" sqref="D22"/>
    </sheetView>
  </sheetViews>
  <sheetFormatPr defaultColWidth="9.140625" defaultRowHeight="12.75"/>
  <cols>
    <col min="1" max="1" width="13.421875" style="214" customWidth="1"/>
    <col min="2" max="3" width="8.140625" style="214" customWidth="1"/>
    <col min="4" max="23" width="6.7109375" style="214" customWidth="1"/>
    <col min="24" max="24" width="11.7109375" style="214" customWidth="1"/>
    <col min="25" max="16384" width="9.140625" style="214" customWidth="1"/>
  </cols>
  <sheetData>
    <row r="1" spans="1:24" ht="32.25" customHeight="1">
      <c r="A1" s="947" t="s">
        <v>971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7"/>
      <c r="Q1" s="947"/>
      <c r="R1" s="947"/>
      <c r="S1" s="947"/>
      <c r="T1" s="947"/>
      <c r="U1" s="947"/>
      <c r="V1" s="947"/>
      <c r="W1" s="947"/>
      <c r="X1" s="947"/>
    </row>
    <row r="2" spans="1:24" s="54" customFormat="1" ht="19.5" customHeight="1">
      <c r="A2" s="54" t="s">
        <v>972</v>
      </c>
      <c r="X2" s="55" t="s">
        <v>973</v>
      </c>
    </row>
    <row r="3" spans="1:24" s="54" customFormat="1" ht="34.5" customHeight="1">
      <c r="A3" s="964" t="s">
        <v>1248</v>
      </c>
      <c r="B3" s="1029" t="s">
        <v>974</v>
      </c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950"/>
      <c r="Q3" s="950"/>
      <c r="R3" s="950"/>
      <c r="S3" s="950"/>
      <c r="T3" s="950"/>
      <c r="U3" s="950"/>
      <c r="V3" s="946" t="s">
        <v>975</v>
      </c>
      <c r="W3" s="945"/>
      <c r="X3" s="1026" t="s">
        <v>1063</v>
      </c>
    </row>
    <row r="4" spans="1:24" s="54" customFormat="1" ht="34.5" customHeight="1">
      <c r="A4" s="1003"/>
      <c r="B4" s="946" t="s">
        <v>976</v>
      </c>
      <c r="C4" s="1027"/>
      <c r="D4" s="946" t="s">
        <v>977</v>
      </c>
      <c r="E4" s="1027"/>
      <c r="F4" s="946" t="s">
        <v>978</v>
      </c>
      <c r="G4" s="1027"/>
      <c r="H4" s="946" t="s">
        <v>979</v>
      </c>
      <c r="I4" s="1027"/>
      <c r="J4" s="946" t="s">
        <v>980</v>
      </c>
      <c r="K4" s="1027"/>
      <c r="L4" s="946" t="s">
        <v>981</v>
      </c>
      <c r="M4" s="1027"/>
      <c r="N4" s="946" t="s">
        <v>982</v>
      </c>
      <c r="O4" s="1027"/>
      <c r="P4" s="946" t="s">
        <v>983</v>
      </c>
      <c r="Q4" s="1027"/>
      <c r="R4" s="946" t="s">
        <v>984</v>
      </c>
      <c r="S4" s="1027"/>
      <c r="T4" s="946" t="s">
        <v>985</v>
      </c>
      <c r="U4" s="1027"/>
      <c r="V4" s="1030" t="s">
        <v>986</v>
      </c>
      <c r="W4" s="1003"/>
      <c r="X4" s="942"/>
    </row>
    <row r="5" spans="1:24" s="54" customFormat="1" ht="34.5" customHeight="1">
      <c r="A5" s="1003"/>
      <c r="B5" s="943" t="s">
        <v>987</v>
      </c>
      <c r="C5" s="940"/>
      <c r="D5" s="943" t="s">
        <v>988</v>
      </c>
      <c r="E5" s="940"/>
      <c r="F5" s="943" t="s">
        <v>989</v>
      </c>
      <c r="G5" s="940"/>
      <c r="H5" s="943" t="s">
        <v>990</v>
      </c>
      <c r="I5" s="940"/>
      <c r="J5" s="943" t="s">
        <v>991</v>
      </c>
      <c r="K5" s="940"/>
      <c r="L5" s="1030" t="s">
        <v>991</v>
      </c>
      <c r="M5" s="1003"/>
      <c r="N5" s="1030" t="s">
        <v>992</v>
      </c>
      <c r="O5" s="1003"/>
      <c r="P5" s="1030" t="s">
        <v>993</v>
      </c>
      <c r="Q5" s="1003"/>
      <c r="R5" s="1030" t="s">
        <v>994</v>
      </c>
      <c r="S5" s="1003"/>
      <c r="T5" s="1030" t="s">
        <v>995</v>
      </c>
      <c r="U5" s="1003"/>
      <c r="V5" s="1028" t="s">
        <v>996</v>
      </c>
      <c r="W5" s="940"/>
      <c r="X5" s="942"/>
    </row>
    <row r="6" spans="1:24" s="54" customFormat="1" ht="34.5" customHeight="1">
      <c r="A6" s="1003"/>
      <c r="B6" s="782" t="s">
        <v>997</v>
      </c>
      <c r="C6" s="782" t="s">
        <v>998</v>
      </c>
      <c r="D6" s="782" t="s">
        <v>997</v>
      </c>
      <c r="E6" s="782" t="s">
        <v>998</v>
      </c>
      <c r="F6" s="782" t="s">
        <v>997</v>
      </c>
      <c r="G6" s="782" t="s">
        <v>998</v>
      </c>
      <c r="H6" s="782" t="s">
        <v>997</v>
      </c>
      <c r="I6" s="782" t="s">
        <v>998</v>
      </c>
      <c r="J6" s="782" t="s">
        <v>997</v>
      </c>
      <c r="K6" s="782" t="s">
        <v>998</v>
      </c>
      <c r="L6" s="782" t="s">
        <v>997</v>
      </c>
      <c r="M6" s="782" t="s">
        <v>998</v>
      </c>
      <c r="N6" s="782" t="s">
        <v>997</v>
      </c>
      <c r="O6" s="782" t="s">
        <v>998</v>
      </c>
      <c r="P6" s="782" t="s">
        <v>997</v>
      </c>
      <c r="Q6" s="782" t="s">
        <v>998</v>
      </c>
      <c r="R6" s="782" t="s">
        <v>997</v>
      </c>
      <c r="S6" s="782" t="s">
        <v>998</v>
      </c>
      <c r="T6" s="782" t="s">
        <v>997</v>
      </c>
      <c r="U6" s="782" t="s">
        <v>998</v>
      </c>
      <c r="V6" s="782" t="s">
        <v>997</v>
      </c>
      <c r="W6" s="782" t="s">
        <v>998</v>
      </c>
      <c r="X6" s="942"/>
    </row>
    <row r="7" spans="1:24" s="54" customFormat="1" ht="34.5" customHeight="1">
      <c r="A7" s="940"/>
      <c r="B7" s="57" t="s">
        <v>999</v>
      </c>
      <c r="C7" s="57" t="s">
        <v>1000</v>
      </c>
      <c r="D7" s="57" t="s">
        <v>999</v>
      </c>
      <c r="E7" s="57" t="s">
        <v>1000</v>
      </c>
      <c r="F7" s="57" t="s">
        <v>999</v>
      </c>
      <c r="G7" s="57" t="s">
        <v>1000</v>
      </c>
      <c r="H7" s="57" t="s">
        <v>999</v>
      </c>
      <c r="I7" s="57" t="s">
        <v>1000</v>
      </c>
      <c r="J7" s="57" t="s">
        <v>999</v>
      </c>
      <c r="K7" s="57" t="s">
        <v>1000</v>
      </c>
      <c r="L7" s="57" t="s">
        <v>999</v>
      </c>
      <c r="M7" s="57" t="s">
        <v>1000</v>
      </c>
      <c r="N7" s="57" t="s">
        <v>999</v>
      </c>
      <c r="O7" s="57" t="s">
        <v>1000</v>
      </c>
      <c r="P7" s="57" t="s">
        <v>999</v>
      </c>
      <c r="Q7" s="57" t="s">
        <v>1000</v>
      </c>
      <c r="R7" s="57" t="s">
        <v>999</v>
      </c>
      <c r="S7" s="57" t="s">
        <v>1000</v>
      </c>
      <c r="T7" s="57" t="s">
        <v>999</v>
      </c>
      <c r="U7" s="57" t="s">
        <v>1000</v>
      </c>
      <c r="V7" s="57" t="s">
        <v>999</v>
      </c>
      <c r="W7" s="57" t="s">
        <v>1000</v>
      </c>
      <c r="X7" s="943"/>
    </row>
    <row r="8" spans="1:24" ht="34.5" customHeight="1">
      <c r="A8" s="236" t="s">
        <v>1259</v>
      </c>
      <c r="B8" s="275">
        <v>92</v>
      </c>
      <c r="C8" s="275" t="s">
        <v>1008</v>
      </c>
      <c r="D8" s="275">
        <v>1</v>
      </c>
      <c r="E8" s="275" t="s">
        <v>1008</v>
      </c>
      <c r="F8" s="275">
        <v>90</v>
      </c>
      <c r="G8" s="275" t="s">
        <v>1008</v>
      </c>
      <c r="H8" s="275" t="s">
        <v>1008</v>
      </c>
      <c r="I8" s="275" t="s">
        <v>1008</v>
      </c>
      <c r="J8" s="275" t="s">
        <v>1008</v>
      </c>
      <c r="K8" s="275" t="s">
        <v>1008</v>
      </c>
      <c r="L8" s="275" t="s">
        <v>1008</v>
      </c>
      <c r="M8" s="275" t="s">
        <v>1008</v>
      </c>
      <c r="N8" s="275" t="s">
        <v>1008</v>
      </c>
      <c r="O8" s="275" t="s">
        <v>1008</v>
      </c>
      <c r="P8" s="275" t="s">
        <v>1008</v>
      </c>
      <c r="Q8" s="275" t="s">
        <v>1008</v>
      </c>
      <c r="R8" s="275" t="s">
        <v>1008</v>
      </c>
      <c r="S8" s="275" t="s">
        <v>1008</v>
      </c>
      <c r="T8" s="275">
        <v>1</v>
      </c>
      <c r="U8" s="275" t="s">
        <v>1008</v>
      </c>
      <c r="V8" s="275" t="s">
        <v>1008</v>
      </c>
      <c r="W8" s="219" t="s">
        <v>1008</v>
      </c>
      <c r="X8" s="267" t="s">
        <v>1230</v>
      </c>
    </row>
    <row r="9" spans="1:24" ht="34.5" customHeight="1">
      <c r="A9" s="236" t="s">
        <v>752</v>
      </c>
      <c r="B9" s="275">
        <v>33</v>
      </c>
      <c r="C9" s="275" t="s">
        <v>1008</v>
      </c>
      <c r="D9" s="275">
        <v>3</v>
      </c>
      <c r="E9" s="275" t="s">
        <v>1008</v>
      </c>
      <c r="F9" s="275">
        <v>13</v>
      </c>
      <c r="G9" s="275" t="s">
        <v>1008</v>
      </c>
      <c r="H9" s="275">
        <v>16</v>
      </c>
      <c r="I9" s="275" t="s">
        <v>1008</v>
      </c>
      <c r="J9" s="275" t="s">
        <v>1008</v>
      </c>
      <c r="K9" s="275" t="s">
        <v>1008</v>
      </c>
      <c r="L9" s="275" t="s">
        <v>1008</v>
      </c>
      <c r="M9" s="275" t="s">
        <v>1008</v>
      </c>
      <c r="N9" s="275" t="s">
        <v>1008</v>
      </c>
      <c r="O9" s="275" t="s">
        <v>1008</v>
      </c>
      <c r="P9" s="275" t="s">
        <v>1008</v>
      </c>
      <c r="Q9" s="275" t="s">
        <v>1008</v>
      </c>
      <c r="R9" s="275" t="s">
        <v>1008</v>
      </c>
      <c r="S9" s="275" t="s">
        <v>1008</v>
      </c>
      <c r="T9" s="275">
        <v>1</v>
      </c>
      <c r="U9" s="275" t="s">
        <v>1008</v>
      </c>
      <c r="V9" s="275" t="s">
        <v>1008</v>
      </c>
      <c r="W9" s="220" t="s">
        <v>1008</v>
      </c>
      <c r="X9" s="269" t="s">
        <v>1231</v>
      </c>
    </row>
    <row r="10" spans="1:24" ht="34.5" customHeight="1">
      <c r="A10" s="236" t="s">
        <v>1260</v>
      </c>
      <c r="B10" s="275">
        <v>132</v>
      </c>
      <c r="C10" s="275" t="s">
        <v>1008</v>
      </c>
      <c r="D10" s="275">
        <v>2</v>
      </c>
      <c r="E10" s="275" t="s">
        <v>1008</v>
      </c>
      <c r="F10" s="275">
        <v>127</v>
      </c>
      <c r="G10" s="275" t="s">
        <v>1008</v>
      </c>
      <c r="H10" s="275" t="s">
        <v>1008</v>
      </c>
      <c r="I10" s="275" t="s">
        <v>1008</v>
      </c>
      <c r="J10" s="275" t="s">
        <v>1008</v>
      </c>
      <c r="K10" s="275" t="s">
        <v>1008</v>
      </c>
      <c r="L10" s="275" t="s">
        <v>1008</v>
      </c>
      <c r="M10" s="275" t="s">
        <v>1008</v>
      </c>
      <c r="N10" s="275" t="s">
        <v>1008</v>
      </c>
      <c r="O10" s="275" t="s">
        <v>1008</v>
      </c>
      <c r="P10" s="275" t="s">
        <v>1008</v>
      </c>
      <c r="Q10" s="275" t="s">
        <v>1008</v>
      </c>
      <c r="R10" s="275" t="s">
        <v>1008</v>
      </c>
      <c r="S10" s="275" t="s">
        <v>1008</v>
      </c>
      <c r="T10" s="275">
        <v>3</v>
      </c>
      <c r="U10" s="275" t="s">
        <v>1008</v>
      </c>
      <c r="V10" s="275" t="s">
        <v>1008</v>
      </c>
      <c r="W10" s="220" t="s">
        <v>1008</v>
      </c>
      <c r="X10" s="269" t="s">
        <v>1232</v>
      </c>
    </row>
    <row r="11" spans="1:24" ht="34.5" customHeight="1">
      <c r="A11" s="243" t="s">
        <v>753</v>
      </c>
      <c r="B11" s="275">
        <v>69</v>
      </c>
      <c r="C11" s="275">
        <v>1</v>
      </c>
      <c r="D11" s="275" t="s">
        <v>1008</v>
      </c>
      <c r="E11" s="275" t="s">
        <v>1008</v>
      </c>
      <c r="F11" s="275">
        <v>50</v>
      </c>
      <c r="G11" s="275" t="s">
        <v>1008</v>
      </c>
      <c r="H11" s="275">
        <v>15</v>
      </c>
      <c r="I11" s="275">
        <v>1</v>
      </c>
      <c r="J11" s="275" t="s">
        <v>1008</v>
      </c>
      <c r="K11" s="275" t="s">
        <v>1008</v>
      </c>
      <c r="L11" s="275" t="s">
        <v>1008</v>
      </c>
      <c r="M11" s="275" t="s">
        <v>1008</v>
      </c>
      <c r="N11" s="275" t="s">
        <v>1008</v>
      </c>
      <c r="O11" s="275" t="s">
        <v>1008</v>
      </c>
      <c r="P11" s="275" t="s">
        <v>1008</v>
      </c>
      <c r="Q11" s="275" t="s">
        <v>1008</v>
      </c>
      <c r="R11" s="275" t="s">
        <v>1008</v>
      </c>
      <c r="S11" s="275" t="s">
        <v>1008</v>
      </c>
      <c r="T11" s="275">
        <v>4</v>
      </c>
      <c r="U11" s="275" t="s">
        <v>1008</v>
      </c>
      <c r="V11" s="275" t="s">
        <v>1008</v>
      </c>
      <c r="W11" s="220" t="s">
        <v>1008</v>
      </c>
      <c r="X11" s="269" t="s">
        <v>1256</v>
      </c>
    </row>
    <row r="12" spans="1:24" ht="34.5" customHeight="1">
      <c r="A12" s="236" t="s">
        <v>1261</v>
      </c>
      <c r="B12" s="275">
        <v>139</v>
      </c>
      <c r="C12" s="275" t="s">
        <v>1008</v>
      </c>
      <c r="D12" s="275">
        <v>2</v>
      </c>
      <c r="E12" s="275" t="s">
        <v>1008</v>
      </c>
      <c r="F12" s="275">
        <v>137</v>
      </c>
      <c r="G12" s="275" t="s">
        <v>1008</v>
      </c>
      <c r="H12" s="275" t="s">
        <v>1008</v>
      </c>
      <c r="I12" s="275" t="s">
        <v>1008</v>
      </c>
      <c r="J12" s="275" t="s">
        <v>1008</v>
      </c>
      <c r="K12" s="275" t="s">
        <v>1008</v>
      </c>
      <c r="L12" s="275" t="s">
        <v>1008</v>
      </c>
      <c r="M12" s="275" t="s">
        <v>1008</v>
      </c>
      <c r="N12" s="275" t="s">
        <v>1008</v>
      </c>
      <c r="O12" s="275" t="s">
        <v>1008</v>
      </c>
      <c r="P12" s="275" t="s">
        <v>1008</v>
      </c>
      <c r="Q12" s="275" t="s">
        <v>1008</v>
      </c>
      <c r="R12" s="275" t="s">
        <v>1008</v>
      </c>
      <c r="S12" s="275" t="s">
        <v>1008</v>
      </c>
      <c r="T12" s="275" t="s">
        <v>1008</v>
      </c>
      <c r="U12" s="275" t="s">
        <v>1008</v>
      </c>
      <c r="V12" s="275" t="s">
        <v>1008</v>
      </c>
      <c r="W12" s="220" t="s">
        <v>1008</v>
      </c>
      <c r="X12" s="269" t="s">
        <v>1234</v>
      </c>
    </row>
    <row r="13" spans="1:24" ht="34.5" customHeight="1">
      <c r="A13" s="243" t="s">
        <v>754</v>
      </c>
      <c r="B13" s="275">
        <v>31</v>
      </c>
      <c r="C13" s="275" t="s">
        <v>1008</v>
      </c>
      <c r="D13" s="275" t="s">
        <v>1008</v>
      </c>
      <c r="E13" s="275" t="s">
        <v>1008</v>
      </c>
      <c r="F13" s="275">
        <v>31</v>
      </c>
      <c r="G13" s="275" t="s">
        <v>1008</v>
      </c>
      <c r="H13" s="275" t="s">
        <v>1008</v>
      </c>
      <c r="I13" s="275" t="s">
        <v>1008</v>
      </c>
      <c r="J13" s="275" t="s">
        <v>1008</v>
      </c>
      <c r="K13" s="275" t="s">
        <v>1008</v>
      </c>
      <c r="L13" s="275" t="s">
        <v>1008</v>
      </c>
      <c r="M13" s="275" t="s">
        <v>1008</v>
      </c>
      <c r="N13" s="275" t="s">
        <v>1008</v>
      </c>
      <c r="O13" s="275" t="s">
        <v>1008</v>
      </c>
      <c r="P13" s="275" t="s">
        <v>1008</v>
      </c>
      <c r="Q13" s="275" t="s">
        <v>1008</v>
      </c>
      <c r="R13" s="275" t="s">
        <v>1008</v>
      </c>
      <c r="S13" s="275" t="s">
        <v>1008</v>
      </c>
      <c r="T13" s="275" t="s">
        <v>1008</v>
      </c>
      <c r="U13" s="275" t="s">
        <v>1008</v>
      </c>
      <c r="V13" s="275" t="s">
        <v>1008</v>
      </c>
      <c r="W13" s="220" t="s">
        <v>1008</v>
      </c>
      <c r="X13" s="269" t="s">
        <v>1235</v>
      </c>
    </row>
    <row r="14" spans="1:24" ht="34.5" customHeight="1">
      <c r="A14" s="246" t="s">
        <v>1262</v>
      </c>
      <c r="B14" s="275">
        <v>118</v>
      </c>
      <c r="C14" s="275" t="s">
        <v>1008</v>
      </c>
      <c r="D14" s="275">
        <v>1</v>
      </c>
      <c r="E14" s="275" t="s">
        <v>1008</v>
      </c>
      <c r="F14" s="275">
        <v>115</v>
      </c>
      <c r="G14" s="275" t="s">
        <v>1008</v>
      </c>
      <c r="H14" s="275" t="s">
        <v>1008</v>
      </c>
      <c r="I14" s="275" t="s">
        <v>1008</v>
      </c>
      <c r="J14" s="275" t="s">
        <v>1008</v>
      </c>
      <c r="K14" s="275" t="s">
        <v>1008</v>
      </c>
      <c r="L14" s="275" t="s">
        <v>1008</v>
      </c>
      <c r="M14" s="275" t="s">
        <v>1008</v>
      </c>
      <c r="N14" s="275" t="s">
        <v>1008</v>
      </c>
      <c r="O14" s="275" t="s">
        <v>1008</v>
      </c>
      <c r="P14" s="275" t="s">
        <v>1008</v>
      </c>
      <c r="Q14" s="275" t="s">
        <v>1008</v>
      </c>
      <c r="R14" s="275" t="s">
        <v>1008</v>
      </c>
      <c r="S14" s="275" t="s">
        <v>1008</v>
      </c>
      <c r="T14" s="275">
        <v>2</v>
      </c>
      <c r="U14" s="275" t="s">
        <v>1008</v>
      </c>
      <c r="V14" s="275" t="s">
        <v>1008</v>
      </c>
      <c r="W14" s="220" t="s">
        <v>1008</v>
      </c>
      <c r="X14" s="269" t="s">
        <v>1236</v>
      </c>
    </row>
    <row r="15" spans="1:24" ht="34.5" customHeight="1">
      <c r="A15" s="249" t="s">
        <v>755</v>
      </c>
      <c r="B15" s="275" t="s">
        <v>1008</v>
      </c>
      <c r="C15" s="275" t="s">
        <v>1008</v>
      </c>
      <c r="D15" s="275" t="s">
        <v>1008</v>
      </c>
      <c r="E15" s="275" t="s">
        <v>1008</v>
      </c>
      <c r="F15" s="275" t="s">
        <v>1008</v>
      </c>
      <c r="G15" s="275" t="s">
        <v>1008</v>
      </c>
      <c r="H15" s="275" t="s">
        <v>1008</v>
      </c>
      <c r="I15" s="275" t="s">
        <v>1008</v>
      </c>
      <c r="J15" s="275" t="s">
        <v>1008</v>
      </c>
      <c r="K15" s="275" t="s">
        <v>1008</v>
      </c>
      <c r="L15" s="275" t="s">
        <v>1008</v>
      </c>
      <c r="M15" s="275" t="s">
        <v>1008</v>
      </c>
      <c r="N15" s="275" t="s">
        <v>1008</v>
      </c>
      <c r="O15" s="275" t="s">
        <v>1008</v>
      </c>
      <c r="P15" s="275" t="s">
        <v>1008</v>
      </c>
      <c r="Q15" s="275" t="s">
        <v>1008</v>
      </c>
      <c r="R15" s="275" t="s">
        <v>1008</v>
      </c>
      <c r="S15" s="275" t="s">
        <v>1008</v>
      </c>
      <c r="T15" s="275" t="s">
        <v>1008</v>
      </c>
      <c r="U15" s="275" t="s">
        <v>1008</v>
      </c>
      <c r="V15" s="275" t="s">
        <v>1008</v>
      </c>
      <c r="W15" s="220" t="s">
        <v>1008</v>
      </c>
      <c r="X15" s="269" t="s">
        <v>1237</v>
      </c>
    </row>
    <row r="16" spans="1:24" ht="34.5" customHeight="1">
      <c r="A16" s="215" t="s">
        <v>846</v>
      </c>
      <c r="B16" s="275">
        <v>371</v>
      </c>
      <c r="C16" s="275">
        <v>1</v>
      </c>
      <c r="D16" s="275">
        <v>2</v>
      </c>
      <c r="E16" s="275" t="s">
        <v>1008</v>
      </c>
      <c r="F16" s="275">
        <v>110</v>
      </c>
      <c r="G16" s="275" t="s">
        <v>1008</v>
      </c>
      <c r="H16" s="275" t="s">
        <v>1008</v>
      </c>
      <c r="I16" s="275">
        <v>1</v>
      </c>
      <c r="J16" s="275" t="s">
        <v>1008</v>
      </c>
      <c r="K16" s="275" t="s">
        <v>1008</v>
      </c>
      <c r="L16" s="275" t="s">
        <v>1008</v>
      </c>
      <c r="M16" s="275" t="s">
        <v>1008</v>
      </c>
      <c r="N16" s="275" t="s">
        <v>1008</v>
      </c>
      <c r="O16" s="275" t="s">
        <v>1008</v>
      </c>
      <c r="P16" s="275" t="s">
        <v>1008</v>
      </c>
      <c r="Q16" s="275" t="s">
        <v>1008</v>
      </c>
      <c r="R16" s="275" t="s">
        <v>1008</v>
      </c>
      <c r="S16" s="275" t="s">
        <v>1008</v>
      </c>
      <c r="T16" s="275">
        <v>259</v>
      </c>
      <c r="U16" s="275" t="s">
        <v>1008</v>
      </c>
      <c r="V16" s="275">
        <v>1</v>
      </c>
      <c r="W16" s="275" t="s">
        <v>1008</v>
      </c>
      <c r="X16" s="216" t="s">
        <v>846</v>
      </c>
    </row>
    <row r="17" spans="1:24" s="192" customFormat="1" ht="34.5" customHeight="1">
      <c r="A17" s="276" t="s">
        <v>1004</v>
      </c>
      <c r="B17" s="20">
        <f>SUM(D17,F17,H17,J17,L17,N17,P17,R17,T17)</f>
        <v>102</v>
      </c>
      <c r="C17" s="20">
        <v>0</v>
      </c>
      <c r="D17" s="20">
        <v>3</v>
      </c>
      <c r="E17" s="20">
        <v>0</v>
      </c>
      <c r="F17" s="20">
        <v>91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6</v>
      </c>
      <c r="M17" s="20">
        <v>0</v>
      </c>
      <c r="N17" s="20">
        <v>0</v>
      </c>
      <c r="O17" s="20">
        <v>0</v>
      </c>
      <c r="P17" s="20">
        <v>1</v>
      </c>
      <c r="Q17" s="20">
        <v>0</v>
      </c>
      <c r="R17" s="20">
        <v>0</v>
      </c>
      <c r="S17" s="20">
        <v>0</v>
      </c>
      <c r="T17" s="20">
        <v>1</v>
      </c>
      <c r="U17" s="20">
        <v>0</v>
      </c>
      <c r="V17" s="20">
        <v>68</v>
      </c>
      <c r="W17" s="20">
        <v>0</v>
      </c>
      <c r="X17" s="277" t="s">
        <v>1005</v>
      </c>
    </row>
    <row r="18" spans="1:24" ht="14.25" customHeight="1">
      <c r="A18" s="1025" t="s">
        <v>136</v>
      </c>
      <c r="B18" s="1025"/>
      <c r="C18" s="1025"/>
      <c r="J18" s="278" t="s">
        <v>970</v>
      </c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W18" s="280"/>
      <c r="X18" s="230" t="s">
        <v>135</v>
      </c>
    </row>
    <row r="19" spans="1:6" ht="13.5" customHeight="1">
      <c r="A19" s="1267" t="s">
        <v>413</v>
      </c>
      <c r="B19" s="281"/>
      <c r="C19" s="281"/>
      <c r="D19" s="281"/>
      <c r="E19" s="281"/>
      <c r="F19" s="281"/>
    </row>
    <row r="20" ht="15" customHeight="1">
      <c r="A20" s="214" t="s">
        <v>1006</v>
      </c>
    </row>
    <row r="21" ht="12.75" customHeight="1">
      <c r="A21" s="214" t="s">
        <v>1007</v>
      </c>
    </row>
  </sheetData>
  <mergeCells count="28">
    <mergeCell ref="J5:K5"/>
    <mergeCell ref="L5:M5"/>
    <mergeCell ref="B5:C5"/>
    <mergeCell ref="D5:E5"/>
    <mergeCell ref="F5:G5"/>
    <mergeCell ref="H5:I5"/>
    <mergeCell ref="N5:O5"/>
    <mergeCell ref="P5:Q5"/>
    <mergeCell ref="R5:S5"/>
    <mergeCell ref="T5:U5"/>
    <mergeCell ref="A1:X1"/>
    <mergeCell ref="B3:U3"/>
    <mergeCell ref="V3:W3"/>
    <mergeCell ref="N4:O4"/>
    <mergeCell ref="P4:Q4"/>
    <mergeCell ref="R4:S4"/>
    <mergeCell ref="T4:U4"/>
    <mergeCell ref="V4:W4"/>
    <mergeCell ref="A18:C18"/>
    <mergeCell ref="X3:X7"/>
    <mergeCell ref="A3:A7"/>
    <mergeCell ref="J4:K4"/>
    <mergeCell ref="L4:M4"/>
    <mergeCell ref="B4:C4"/>
    <mergeCell ref="D4:E4"/>
    <mergeCell ref="F4:G4"/>
    <mergeCell ref="H4:I4"/>
    <mergeCell ref="V5:W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A24"/>
  <sheetViews>
    <sheetView workbookViewId="0" topLeftCell="A7">
      <selection activeCell="G9" sqref="G9"/>
    </sheetView>
  </sheetViews>
  <sheetFormatPr defaultColWidth="9.140625" defaultRowHeight="12.75"/>
  <cols>
    <col min="1" max="1" width="13.421875" style="108" customWidth="1"/>
    <col min="2" max="4" width="8.140625" style="108" customWidth="1"/>
    <col min="5" max="6" width="10.00390625" style="108" customWidth="1"/>
    <col min="7" max="7" width="8.7109375" style="108" customWidth="1"/>
    <col min="8" max="8" width="8.8515625" style="108" customWidth="1"/>
    <col min="9" max="9" width="8.421875" style="108" customWidth="1"/>
    <col min="10" max="10" width="8.57421875" style="108" customWidth="1"/>
    <col min="11" max="11" width="10.8515625" style="108" customWidth="1"/>
    <col min="12" max="14" width="9.57421875" style="108" customWidth="1"/>
    <col min="15" max="15" width="15.140625" style="108" customWidth="1"/>
    <col min="16" max="20" width="8.7109375" style="108" customWidth="1"/>
    <col min="21" max="29" width="7.00390625" style="108" customWidth="1"/>
    <col min="30" max="30" width="7.140625" style="108" customWidth="1"/>
    <col min="31" max="55" width="7.00390625" style="108" customWidth="1"/>
    <col min="56" max="133" width="7.421875" style="108" customWidth="1"/>
    <col min="134" max="16384" width="9.140625" style="108" customWidth="1"/>
  </cols>
  <sheetData>
    <row r="1" spans="1:15" s="3" customFormat="1" ht="32.25" customHeight="1">
      <c r="A1" s="961" t="s">
        <v>1009</v>
      </c>
      <c r="B1" s="1032"/>
      <c r="C1" s="1032"/>
      <c r="D1" s="1032"/>
      <c r="E1" s="1032"/>
      <c r="F1" s="1032"/>
      <c r="G1" s="1032"/>
      <c r="H1" s="1032"/>
      <c r="I1" s="1032"/>
      <c r="J1" s="1032"/>
      <c r="K1" s="1032"/>
      <c r="L1" s="1032"/>
      <c r="M1" s="1032"/>
      <c r="N1" s="1032"/>
      <c r="O1" s="1032"/>
    </row>
    <row r="2" spans="1:15" s="54" customFormat="1" ht="24.75" customHeight="1">
      <c r="A2" s="54" t="s">
        <v>1010</v>
      </c>
      <c r="O2" s="55" t="s">
        <v>1011</v>
      </c>
    </row>
    <row r="3" spans="1:15" s="730" customFormat="1" ht="24.75" customHeight="1">
      <c r="A3" s="1007" t="s">
        <v>1012</v>
      </c>
      <c r="B3" s="1033" t="s">
        <v>1013</v>
      </c>
      <c r="C3" s="1031"/>
      <c r="D3" s="984"/>
      <c r="E3" s="749" t="s">
        <v>1014</v>
      </c>
      <c r="F3" s="749" t="s">
        <v>1015</v>
      </c>
      <c r="G3" s="1034" t="s">
        <v>1016</v>
      </c>
      <c r="H3" s="1031"/>
      <c r="I3" s="1031"/>
      <c r="J3" s="1031"/>
      <c r="K3" s="984"/>
      <c r="L3" s="1034" t="s">
        <v>1035</v>
      </c>
      <c r="M3" s="1031"/>
      <c r="N3" s="1031"/>
      <c r="O3" s="1000" t="s">
        <v>545</v>
      </c>
    </row>
    <row r="4" spans="1:15" s="730" customFormat="1" ht="24.75" customHeight="1">
      <c r="A4" s="1006"/>
      <c r="B4" s="1001" t="s">
        <v>1036</v>
      </c>
      <c r="C4" s="1035"/>
      <c r="D4" s="1006"/>
      <c r="E4" s="868"/>
      <c r="F4" s="869"/>
      <c r="G4" s="999" t="s">
        <v>1037</v>
      </c>
      <c r="H4" s="1036"/>
      <c r="I4" s="1036"/>
      <c r="J4" s="1036"/>
      <c r="K4" s="998"/>
      <c r="L4" s="999" t="s">
        <v>1038</v>
      </c>
      <c r="M4" s="1036"/>
      <c r="N4" s="1036"/>
      <c r="O4" s="1001"/>
    </row>
    <row r="5" spans="1:15" s="730" customFormat="1" ht="34.5" customHeight="1">
      <c r="A5" s="1006"/>
      <c r="B5" s="750"/>
      <c r="C5" s="749" t="s">
        <v>1039</v>
      </c>
      <c r="D5" s="749" t="s">
        <v>1040</v>
      </c>
      <c r="E5" s="839" t="s">
        <v>1041</v>
      </c>
      <c r="F5" s="839"/>
      <c r="G5" s="870" t="s">
        <v>1042</v>
      </c>
      <c r="H5" s="728"/>
      <c r="I5" s="871" t="s">
        <v>1043</v>
      </c>
      <c r="J5" s="728"/>
      <c r="K5" s="749" t="s">
        <v>1044</v>
      </c>
      <c r="L5" s="749" t="s">
        <v>1045</v>
      </c>
      <c r="M5" s="749" t="s">
        <v>1046</v>
      </c>
      <c r="N5" s="821" t="s">
        <v>1047</v>
      </c>
      <c r="O5" s="1001"/>
    </row>
    <row r="6" spans="1:15" s="730" customFormat="1" ht="34.5" customHeight="1">
      <c r="A6" s="998"/>
      <c r="B6" s="752"/>
      <c r="C6" s="820" t="s">
        <v>1048</v>
      </c>
      <c r="D6" s="820" t="s">
        <v>1049</v>
      </c>
      <c r="E6" s="820" t="s">
        <v>1050</v>
      </c>
      <c r="F6" s="820" t="s">
        <v>1051</v>
      </c>
      <c r="G6" s="752"/>
      <c r="H6" s="872" t="s">
        <v>1052</v>
      </c>
      <c r="I6" s="752"/>
      <c r="J6" s="872" t="s">
        <v>1052</v>
      </c>
      <c r="K6" s="81" t="s">
        <v>1053</v>
      </c>
      <c r="L6" s="873" t="s">
        <v>1054</v>
      </c>
      <c r="M6" s="745" t="s">
        <v>1055</v>
      </c>
      <c r="N6" s="752" t="s">
        <v>1056</v>
      </c>
      <c r="O6" s="999"/>
    </row>
    <row r="7" spans="1:15" s="7" customFormat="1" ht="30.75" customHeight="1">
      <c r="A7" s="41" t="s">
        <v>1259</v>
      </c>
      <c r="B7" s="115">
        <v>43</v>
      </c>
      <c r="C7" s="116">
        <v>21</v>
      </c>
      <c r="D7" s="116">
        <v>22</v>
      </c>
      <c r="E7" s="114">
        <v>0</v>
      </c>
      <c r="F7" s="114">
        <v>1</v>
      </c>
      <c r="G7" s="114">
        <v>43</v>
      </c>
      <c r="H7" s="114">
        <v>0</v>
      </c>
      <c r="I7" s="114">
        <v>0</v>
      </c>
      <c r="J7" s="114">
        <v>0</v>
      </c>
      <c r="K7" s="114">
        <v>0</v>
      </c>
      <c r="L7" s="114">
        <v>34</v>
      </c>
      <c r="M7" s="114">
        <v>7</v>
      </c>
      <c r="N7" s="114">
        <v>2</v>
      </c>
      <c r="O7" s="406" t="s">
        <v>1230</v>
      </c>
    </row>
    <row r="8" spans="1:15" s="45" customFormat="1" ht="30.75" customHeight="1">
      <c r="A8" s="41" t="s">
        <v>752</v>
      </c>
      <c r="B8" s="60">
        <v>16</v>
      </c>
      <c r="C8" s="63">
        <v>9</v>
      </c>
      <c r="D8" s="63">
        <v>7</v>
      </c>
      <c r="E8" s="63" t="s">
        <v>527</v>
      </c>
      <c r="F8" s="63">
        <v>1</v>
      </c>
      <c r="G8" s="63">
        <v>16</v>
      </c>
      <c r="H8" s="63" t="s">
        <v>527</v>
      </c>
      <c r="I8" s="63" t="s">
        <v>527</v>
      </c>
      <c r="J8" s="63" t="s">
        <v>527</v>
      </c>
      <c r="K8" s="63" t="s">
        <v>527</v>
      </c>
      <c r="L8" s="45">
        <v>14</v>
      </c>
      <c r="M8" s="63">
        <v>2</v>
      </c>
      <c r="N8" s="63" t="s">
        <v>527</v>
      </c>
      <c r="O8" s="242" t="s">
        <v>1231</v>
      </c>
    </row>
    <row r="9" spans="1:15" s="7" customFormat="1" ht="30.75" customHeight="1">
      <c r="A9" s="41" t="s">
        <v>1260</v>
      </c>
      <c r="B9" s="115">
        <v>43</v>
      </c>
      <c r="C9" s="116">
        <v>21</v>
      </c>
      <c r="D9" s="116">
        <v>22</v>
      </c>
      <c r="E9" s="114">
        <v>0</v>
      </c>
      <c r="F9" s="114">
        <v>0</v>
      </c>
      <c r="G9" s="114">
        <v>43</v>
      </c>
      <c r="H9" s="114">
        <v>3</v>
      </c>
      <c r="I9" s="114">
        <v>0</v>
      </c>
      <c r="J9" s="114">
        <v>0</v>
      </c>
      <c r="K9" s="114">
        <v>0</v>
      </c>
      <c r="L9" s="114">
        <v>34</v>
      </c>
      <c r="M9" s="114">
        <v>7</v>
      </c>
      <c r="N9" s="114">
        <v>2</v>
      </c>
      <c r="O9" s="242" t="s">
        <v>1232</v>
      </c>
    </row>
    <row r="10" spans="1:15" s="45" customFormat="1" ht="30.75" customHeight="1">
      <c r="A10" s="71" t="s">
        <v>753</v>
      </c>
      <c r="B10" s="60">
        <v>15</v>
      </c>
      <c r="C10" s="63">
        <v>9</v>
      </c>
      <c r="D10" s="63">
        <v>6</v>
      </c>
      <c r="E10" s="63" t="s">
        <v>527</v>
      </c>
      <c r="F10" s="63">
        <v>1</v>
      </c>
      <c r="G10" s="63">
        <v>15</v>
      </c>
      <c r="H10" s="63" t="s">
        <v>527</v>
      </c>
      <c r="I10" s="63" t="s">
        <v>527</v>
      </c>
      <c r="J10" s="63" t="s">
        <v>527</v>
      </c>
      <c r="K10" s="63" t="s">
        <v>527</v>
      </c>
      <c r="L10" s="45">
        <v>13</v>
      </c>
      <c r="M10" s="63">
        <v>2</v>
      </c>
      <c r="N10" s="63" t="s">
        <v>527</v>
      </c>
      <c r="O10" s="242" t="s">
        <v>1256</v>
      </c>
    </row>
    <row r="11" spans="1:15" s="7" customFormat="1" ht="30.75" customHeight="1">
      <c r="A11" s="41" t="s">
        <v>1261</v>
      </c>
      <c r="B11" s="115">
        <v>43</v>
      </c>
      <c r="C11" s="116">
        <v>21</v>
      </c>
      <c r="D11" s="116">
        <v>22</v>
      </c>
      <c r="E11" s="114">
        <v>0</v>
      </c>
      <c r="F11" s="114">
        <v>0</v>
      </c>
      <c r="G11" s="114">
        <v>43</v>
      </c>
      <c r="H11" s="114">
        <v>5</v>
      </c>
      <c r="I11" s="114">
        <v>0</v>
      </c>
      <c r="J11" s="114">
        <v>0</v>
      </c>
      <c r="K11" s="114">
        <v>0</v>
      </c>
      <c r="L11" s="114">
        <v>33</v>
      </c>
      <c r="M11" s="114">
        <v>8</v>
      </c>
      <c r="N11" s="114">
        <v>2</v>
      </c>
      <c r="O11" s="242" t="s">
        <v>1234</v>
      </c>
    </row>
    <row r="12" spans="1:15" s="45" customFormat="1" ht="30.75" customHeight="1">
      <c r="A12" s="71" t="s">
        <v>754</v>
      </c>
      <c r="B12" s="60">
        <v>15</v>
      </c>
      <c r="C12" s="63">
        <v>8</v>
      </c>
      <c r="D12" s="63">
        <v>7</v>
      </c>
      <c r="E12" s="63" t="s">
        <v>527</v>
      </c>
      <c r="F12" s="63" t="s">
        <v>527</v>
      </c>
      <c r="G12" s="63">
        <v>15</v>
      </c>
      <c r="H12" s="63">
        <v>1</v>
      </c>
      <c r="I12" s="63" t="s">
        <v>527</v>
      </c>
      <c r="J12" s="63" t="s">
        <v>527</v>
      </c>
      <c r="K12" s="63" t="s">
        <v>527</v>
      </c>
      <c r="L12" s="45">
        <v>13</v>
      </c>
      <c r="M12" s="63">
        <v>2</v>
      </c>
      <c r="N12" s="63" t="s">
        <v>527</v>
      </c>
      <c r="O12" s="242" t="s">
        <v>1235</v>
      </c>
    </row>
    <row r="13" spans="1:15" s="5" customFormat="1" ht="30.75" customHeight="1">
      <c r="A13" s="4" t="s">
        <v>1262</v>
      </c>
      <c r="B13" s="117">
        <v>43</v>
      </c>
      <c r="C13" s="118">
        <v>21</v>
      </c>
      <c r="D13" s="118">
        <v>22</v>
      </c>
      <c r="E13" s="114">
        <v>0</v>
      </c>
      <c r="F13" s="114">
        <v>0</v>
      </c>
      <c r="G13" s="114">
        <v>43</v>
      </c>
      <c r="H13" s="114">
        <v>5</v>
      </c>
      <c r="I13" s="114">
        <v>0</v>
      </c>
      <c r="J13" s="114">
        <v>0</v>
      </c>
      <c r="K13" s="114">
        <v>0</v>
      </c>
      <c r="L13" s="114">
        <v>33</v>
      </c>
      <c r="M13" s="114">
        <v>8</v>
      </c>
      <c r="N13" s="114">
        <v>2</v>
      </c>
      <c r="O13" s="242" t="s">
        <v>1236</v>
      </c>
    </row>
    <row r="14" spans="1:15" s="5" customFormat="1" ht="30.75" customHeight="1">
      <c r="A14" s="6" t="s">
        <v>755</v>
      </c>
      <c r="B14" s="118">
        <v>14</v>
      </c>
      <c r="C14" s="118">
        <v>8</v>
      </c>
      <c r="D14" s="118">
        <v>6</v>
      </c>
      <c r="E14" s="114">
        <v>0</v>
      </c>
      <c r="F14" s="114">
        <v>1</v>
      </c>
      <c r="G14" s="114">
        <v>0</v>
      </c>
      <c r="H14" s="114">
        <v>0</v>
      </c>
      <c r="I14" s="114">
        <v>0</v>
      </c>
      <c r="J14" s="114">
        <v>0</v>
      </c>
      <c r="K14" s="114">
        <v>0</v>
      </c>
      <c r="L14" s="114">
        <v>12</v>
      </c>
      <c r="M14" s="114">
        <v>2</v>
      </c>
      <c r="N14" s="114">
        <v>0</v>
      </c>
      <c r="O14" s="242" t="s">
        <v>1237</v>
      </c>
    </row>
    <row r="15" spans="1:15" s="5" customFormat="1" ht="30.75" customHeight="1">
      <c r="A15" s="46" t="s">
        <v>530</v>
      </c>
      <c r="B15" s="128">
        <f>SUM(C15:D15)</f>
        <v>58</v>
      </c>
      <c r="C15" s="17">
        <v>29</v>
      </c>
      <c r="D15" s="17">
        <v>29</v>
      </c>
      <c r="E15" s="17">
        <v>0</v>
      </c>
      <c r="F15" s="17">
        <v>1</v>
      </c>
      <c r="G15" s="17">
        <v>58</v>
      </c>
      <c r="H15" s="17">
        <v>3</v>
      </c>
      <c r="I15" s="17">
        <v>0</v>
      </c>
      <c r="J15" s="17">
        <v>0</v>
      </c>
      <c r="K15" s="17">
        <v>0</v>
      </c>
      <c r="L15" s="17">
        <v>47</v>
      </c>
      <c r="M15" s="17">
        <v>9</v>
      </c>
      <c r="N15" s="17">
        <v>2</v>
      </c>
      <c r="O15" s="18" t="s">
        <v>530</v>
      </c>
    </row>
    <row r="16" spans="1:15" s="8" customFormat="1" ht="30.75" customHeight="1">
      <c r="A16" s="50" t="s">
        <v>744</v>
      </c>
      <c r="B16" s="20">
        <f>SUM(C16:D16)</f>
        <v>59</v>
      </c>
      <c r="C16" s="20">
        <v>30</v>
      </c>
      <c r="D16" s="20">
        <v>29</v>
      </c>
      <c r="E16" s="20">
        <v>1</v>
      </c>
      <c r="F16" s="20">
        <v>0</v>
      </c>
      <c r="G16" s="20">
        <v>59</v>
      </c>
      <c r="H16" s="20">
        <v>4</v>
      </c>
      <c r="I16" s="20">
        <v>0</v>
      </c>
      <c r="J16" s="155" t="s">
        <v>526</v>
      </c>
      <c r="K16" s="155" t="s">
        <v>526</v>
      </c>
      <c r="L16" s="20">
        <v>48</v>
      </c>
      <c r="M16" s="20">
        <v>9</v>
      </c>
      <c r="N16" s="186">
        <v>0</v>
      </c>
      <c r="O16" s="21" t="s">
        <v>744</v>
      </c>
    </row>
    <row r="17" spans="1:15" s="2" customFormat="1" ht="18" customHeight="1">
      <c r="A17" s="1" t="s">
        <v>516</v>
      </c>
      <c r="J17" s="1031" t="s">
        <v>3</v>
      </c>
      <c r="K17" s="1031"/>
      <c r="L17" s="1031"/>
      <c r="M17" s="1031"/>
      <c r="N17" s="1031"/>
      <c r="O17" s="1031"/>
    </row>
    <row r="18" spans="8:32" s="1" customFormat="1" ht="12"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</row>
    <row r="19" spans="12:42" s="1" customFormat="1" ht="12"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</row>
    <row r="20" spans="12:47" s="1" customFormat="1" ht="12"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</row>
    <row r="21" spans="13:53" s="1" customFormat="1" ht="12"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</row>
    <row r="22" spans="13:53" s="1" customFormat="1" ht="12"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</row>
    <row r="23" spans="13:53" s="1" customFormat="1" ht="12"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</row>
    <row r="24" spans="13:53" s="1" customFormat="1" ht="12"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</row>
  </sheetData>
  <mergeCells count="10">
    <mergeCell ref="J17:O17"/>
    <mergeCell ref="A1:O1"/>
    <mergeCell ref="A3:A6"/>
    <mergeCell ref="B3:D3"/>
    <mergeCell ref="G3:K3"/>
    <mergeCell ref="L3:N3"/>
    <mergeCell ref="O3:O6"/>
    <mergeCell ref="B4:D4"/>
    <mergeCell ref="G4:K4"/>
    <mergeCell ref="L4:N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3">
      <selection activeCell="J15" sqref="J15"/>
    </sheetView>
  </sheetViews>
  <sheetFormatPr defaultColWidth="9.140625" defaultRowHeight="12.75"/>
  <cols>
    <col min="1" max="1" width="13.7109375" style="24" customWidth="1"/>
    <col min="2" max="2" width="10.28125" style="24" customWidth="1"/>
    <col min="3" max="3" width="9.8515625" style="24" customWidth="1"/>
    <col min="4" max="4" width="11.140625" style="24" customWidth="1"/>
    <col min="5" max="6" width="10.28125" style="24" customWidth="1"/>
    <col min="7" max="7" width="10.8515625" style="24" customWidth="1"/>
    <col min="8" max="8" width="10.421875" style="24" customWidth="1"/>
    <col min="9" max="10" width="11.8515625" style="24" customWidth="1"/>
    <col min="11" max="11" width="10.8515625" style="24" customWidth="1"/>
    <col min="12" max="12" width="13.28125" style="24" customWidth="1"/>
    <col min="13" max="13" width="9.421875" style="24" customWidth="1"/>
    <col min="14" max="14" width="9.140625" style="24" customWidth="1"/>
    <col min="15" max="15" width="12.421875" style="24" customWidth="1"/>
    <col min="16" max="16384" width="11.28125" style="24" customWidth="1"/>
  </cols>
  <sheetData>
    <row r="1" spans="1:14" s="3" customFormat="1" ht="32.25" customHeight="1">
      <c r="A1" s="961" t="s">
        <v>1057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</row>
    <row r="2" spans="1:15" s="54" customFormat="1" ht="13.5" customHeight="1">
      <c r="A2" s="54" t="s">
        <v>1058</v>
      </c>
      <c r="O2" s="55" t="s">
        <v>1059</v>
      </c>
    </row>
    <row r="3" spans="1:15" s="730" customFormat="1" ht="15.75" customHeight="1">
      <c r="A3" s="964" t="s">
        <v>1060</v>
      </c>
      <c r="B3" s="1038" t="s">
        <v>1061</v>
      </c>
      <c r="C3" s="934"/>
      <c r="D3" s="934"/>
      <c r="E3" s="968"/>
      <c r="F3" s="909" t="s">
        <v>1062</v>
      </c>
      <c r="G3" s="934"/>
      <c r="H3" s="934"/>
      <c r="I3" s="934"/>
      <c r="J3" s="934"/>
      <c r="K3" s="934"/>
      <c r="L3" s="934"/>
      <c r="M3" s="934"/>
      <c r="N3" s="866"/>
      <c r="O3" s="969" t="s">
        <v>1063</v>
      </c>
    </row>
    <row r="4" spans="1:15" s="730" customFormat="1" ht="15.75" customHeight="1">
      <c r="A4" s="965"/>
      <c r="B4" s="1039" t="s">
        <v>1064</v>
      </c>
      <c r="C4" s="1039"/>
      <c r="D4" s="1039"/>
      <c r="E4" s="965"/>
      <c r="F4" s="971" t="s">
        <v>1065</v>
      </c>
      <c r="G4" s="878"/>
      <c r="H4" s="878"/>
      <c r="I4" s="878"/>
      <c r="J4" s="878"/>
      <c r="K4" s="878"/>
      <c r="L4" s="878"/>
      <c r="M4" s="878"/>
      <c r="N4" s="780"/>
      <c r="O4" s="970"/>
    </row>
    <row r="5" spans="1:15" s="730" customFormat="1" ht="15.75" customHeight="1">
      <c r="A5" s="965"/>
      <c r="B5" s="779" t="s">
        <v>1066</v>
      </c>
      <c r="C5" s="783" t="s">
        <v>1067</v>
      </c>
      <c r="D5" s="783" t="s">
        <v>1068</v>
      </c>
      <c r="E5" s="783" t="s">
        <v>1069</v>
      </c>
      <c r="F5" s="783" t="s">
        <v>1070</v>
      </c>
      <c r="G5" s="785" t="s">
        <v>1071</v>
      </c>
      <c r="H5" s="785" t="s">
        <v>1072</v>
      </c>
      <c r="I5" s="783" t="s">
        <v>1073</v>
      </c>
      <c r="J5" s="783" t="s">
        <v>1074</v>
      </c>
      <c r="K5" s="783" t="s">
        <v>1075</v>
      </c>
      <c r="L5" s="132" t="s">
        <v>1107</v>
      </c>
      <c r="M5" s="783" t="s">
        <v>1076</v>
      </c>
      <c r="N5" s="787" t="s">
        <v>1077</v>
      </c>
      <c r="O5" s="970"/>
    </row>
    <row r="6" spans="1:15" s="730" customFormat="1" ht="15.75" customHeight="1">
      <c r="A6" s="965"/>
      <c r="B6" s="867"/>
      <c r="C6" s="80"/>
      <c r="D6" s="80"/>
      <c r="E6" s="80"/>
      <c r="F6" s="738"/>
      <c r="G6" s="80" t="s">
        <v>1078</v>
      </c>
      <c r="H6" s="80"/>
      <c r="I6" s="80" t="s">
        <v>1079</v>
      </c>
      <c r="J6" s="80" t="s">
        <v>1079</v>
      </c>
      <c r="K6" s="80" t="s">
        <v>1080</v>
      </c>
      <c r="L6" s="56" t="s">
        <v>1108</v>
      </c>
      <c r="M6" s="80"/>
      <c r="N6" s="738"/>
      <c r="O6" s="970"/>
    </row>
    <row r="7" spans="1:15" s="730" customFormat="1" ht="15.75" customHeight="1">
      <c r="A7" s="966"/>
      <c r="B7" s="525" t="s">
        <v>987</v>
      </c>
      <c r="C7" s="81" t="s">
        <v>1081</v>
      </c>
      <c r="D7" s="81" t="s">
        <v>1082</v>
      </c>
      <c r="E7" s="81" t="s">
        <v>1083</v>
      </c>
      <c r="F7" s="746" t="s">
        <v>987</v>
      </c>
      <c r="G7" s="81" t="s">
        <v>1084</v>
      </c>
      <c r="H7" s="81" t="s">
        <v>1085</v>
      </c>
      <c r="I7" s="81" t="s">
        <v>1086</v>
      </c>
      <c r="J7" s="81" t="s">
        <v>1087</v>
      </c>
      <c r="K7" s="81" t="s">
        <v>1088</v>
      </c>
      <c r="L7" s="57" t="s">
        <v>1109</v>
      </c>
      <c r="M7" s="81" t="s">
        <v>1083</v>
      </c>
      <c r="N7" s="746" t="s">
        <v>995</v>
      </c>
      <c r="O7" s="971"/>
    </row>
    <row r="8" spans="1:15" s="45" customFormat="1" ht="18" customHeight="1">
      <c r="A8" s="41" t="s">
        <v>1259</v>
      </c>
      <c r="B8" s="427">
        <f>SUM(C8:E8)</f>
        <v>169</v>
      </c>
      <c r="C8" s="427">
        <v>45</v>
      </c>
      <c r="D8" s="427">
        <v>41</v>
      </c>
      <c r="E8" s="427">
        <v>83</v>
      </c>
      <c r="F8" s="427">
        <f>SUM(G8:N8)</f>
        <v>223</v>
      </c>
      <c r="G8" s="428">
        <v>90</v>
      </c>
      <c r="H8" s="428">
        <v>24</v>
      </c>
      <c r="I8" s="428">
        <v>0</v>
      </c>
      <c r="J8" s="428">
        <v>14</v>
      </c>
      <c r="K8" s="428">
        <v>21</v>
      </c>
      <c r="L8" s="130">
        <v>0</v>
      </c>
      <c r="M8" s="428">
        <v>74</v>
      </c>
      <c r="N8" s="130">
        <v>0</v>
      </c>
      <c r="O8" s="267" t="s">
        <v>1230</v>
      </c>
    </row>
    <row r="9" spans="1:15" s="45" customFormat="1" ht="18" customHeight="1">
      <c r="A9" s="41" t="s">
        <v>752</v>
      </c>
      <c r="B9" s="429">
        <v>27</v>
      </c>
      <c r="C9" s="429">
        <v>2</v>
      </c>
      <c r="D9" s="429">
        <v>11</v>
      </c>
      <c r="E9" s="429">
        <v>14</v>
      </c>
      <c r="F9" s="429">
        <f>SUM(G9,H9,J9,K9,M9,N9)</f>
        <v>40</v>
      </c>
      <c r="G9" s="429">
        <v>19</v>
      </c>
      <c r="H9" s="429">
        <v>3</v>
      </c>
      <c r="I9" s="429" t="s">
        <v>527</v>
      </c>
      <c r="J9" s="435">
        <v>1</v>
      </c>
      <c r="K9" s="429">
        <v>3</v>
      </c>
      <c r="L9" s="63" t="s">
        <v>527</v>
      </c>
      <c r="M9" s="435">
        <v>14</v>
      </c>
      <c r="N9" s="131" t="s">
        <v>527</v>
      </c>
      <c r="O9" s="269" t="s">
        <v>1231</v>
      </c>
    </row>
    <row r="10" spans="1:15" s="45" customFormat="1" ht="18" customHeight="1">
      <c r="A10" s="41" t="s">
        <v>1260</v>
      </c>
      <c r="B10" s="427">
        <f>SUM(C10:E10)</f>
        <v>160</v>
      </c>
      <c r="C10" s="427">
        <v>38</v>
      </c>
      <c r="D10" s="427">
        <v>42</v>
      </c>
      <c r="E10" s="427">
        <v>80</v>
      </c>
      <c r="F10" s="427">
        <f>SUM(G10:N10)</f>
        <v>230</v>
      </c>
      <c r="G10" s="428">
        <v>105</v>
      </c>
      <c r="H10" s="428">
        <v>22</v>
      </c>
      <c r="I10" s="428">
        <v>0</v>
      </c>
      <c r="J10" s="428">
        <v>6</v>
      </c>
      <c r="K10" s="428">
        <v>12</v>
      </c>
      <c r="L10" s="130">
        <v>0</v>
      </c>
      <c r="M10" s="428">
        <v>85</v>
      </c>
      <c r="N10" s="130">
        <v>0</v>
      </c>
      <c r="O10" s="269" t="s">
        <v>1232</v>
      </c>
    </row>
    <row r="11" spans="1:15" s="45" customFormat="1" ht="18" customHeight="1">
      <c r="A11" s="71" t="s">
        <v>753</v>
      </c>
      <c r="B11" s="429">
        <v>48</v>
      </c>
      <c r="C11" s="429">
        <v>8</v>
      </c>
      <c r="D11" s="429">
        <v>10</v>
      </c>
      <c r="E11" s="429">
        <v>30</v>
      </c>
      <c r="F11" s="429">
        <v>50</v>
      </c>
      <c r="G11" s="429">
        <v>20</v>
      </c>
      <c r="H11" s="429">
        <v>5</v>
      </c>
      <c r="I11" s="429" t="s">
        <v>527</v>
      </c>
      <c r="J11" s="435">
        <v>3</v>
      </c>
      <c r="K11" s="429">
        <v>6</v>
      </c>
      <c r="L11" s="63" t="s">
        <v>527</v>
      </c>
      <c r="M11" s="435">
        <v>16</v>
      </c>
      <c r="N11" s="131" t="s">
        <v>527</v>
      </c>
      <c r="O11" s="269" t="s">
        <v>1256</v>
      </c>
    </row>
    <row r="12" spans="1:15" s="45" customFormat="1" ht="18" customHeight="1">
      <c r="A12" s="41" t="s">
        <v>1261</v>
      </c>
      <c r="B12" s="427">
        <v>170</v>
      </c>
      <c r="C12" s="427">
        <v>41</v>
      </c>
      <c r="D12" s="427">
        <v>50</v>
      </c>
      <c r="E12" s="427">
        <v>79</v>
      </c>
      <c r="F12" s="427">
        <v>243</v>
      </c>
      <c r="G12" s="428">
        <v>120</v>
      </c>
      <c r="H12" s="428">
        <v>15</v>
      </c>
      <c r="I12" s="428">
        <v>0</v>
      </c>
      <c r="J12" s="428">
        <v>10</v>
      </c>
      <c r="K12" s="428">
        <v>14</v>
      </c>
      <c r="L12" s="130">
        <v>0</v>
      </c>
      <c r="M12" s="428">
        <v>84</v>
      </c>
      <c r="N12" s="130">
        <v>0</v>
      </c>
      <c r="O12" s="269" t="s">
        <v>1234</v>
      </c>
    </row>
    <row r="13" spans="1:15" s="45" customFormat="1" ht="18" customHeight="1">
      <c r="A13" s="71" t="s">
        <v>754</v>
      </c>
      <c r="B13" s="429">
        <v>66</v>
      </c>
      <c r="C13" s="429">
        <v>16</v>
      </c>
      <c r="D13" s="429">
        <v>10</v>
      </c>
      <c r="E13" s="429">
        <v>40</v>
      </c>
      <c r="F13" s="429">
        <v>75</v>
      </c>
      <c r="G13" s="429">
        <v>17</v>
      </c>
      <c r="H13" s="429">
        <v>7</v>
      </c>
      <c r="I13" s="429" t="s">
        <v>527</v>
      </c>
      <c r="J13" s="435">
        <v>1</v>
      </c>
      <c r="K13" s="429">
        <v>10</v>
      </c>
      <c r="L13" s="63" t="s">
        <v>527</v>
      </c>
      <c r="M13" s="435">
        <v>40</v>
      </c>
      <c r="N13" s="131" t="s">
        <v>527</v>
      </c>
      <c r="O13" s="269" t="s">
        <v>1235</v>
      </c>
    </row>
    <row r="14" spans="1:15" s="31" customFormat="1" ht="18" customHeight="1">
      <c r="A14" s="4" t="s">
        <v>1262</v>
      </c>
      <c r="B14" s="427">
        <v>147</v>
      </c>
      <c r="C14" s="427">
        <v>38</v>
      </c>
      <c r="D14" s="427">
        <v>37</v>
      </c>
      <c r="E14" s="427">
        <v>72</v>
      </c>
      <c r="F14" s="427">
        <v>209</v>
      </c>
      <c r="G14" s="428">
        <v>102</v>
      </c>
      <c r="H14" s="428">
        <v>13</v>
      </c>
      <c r="I14" s="428" t="s">
        <v>526</v>
      </c>
      <c r="J14" s="428">
        <v>6</v>
      </c>
      <c r="K14" s="428">
        <v>15</v>
      </c>
      <c r="L14" s="130" t="s">
        <v>526</v>
      </c>
      <c r="M14" s="428">
        <v>73</v>
      </c>
      <c r="N14" s="130"/>
      <c r="O14" s="269" t="s">
        <v>1236</v>
      </c>
    </row>
    <row r="15" spans="1:15" s="31" customFormat="1" ht="18" customHeight="1">
      <c r="A15" s="6" t="s">
        <v>755</v>
      </c>
      <c r="B15" s="427">
        <v>101</v>
      </c>
      <c r="C15" s="427">
        <v>27</v>
      </c>
      <c r="D15" s="427">
        <v>19</v>
      </c>
      <c r="E15" s="427">
        <v>55</v>
      </c>
      <c r="F15" s="427">
        <v>66</v>
      </c>
      <c r="G15" s="428">
        <v>0</v>
      </c>
      <c r="H15" s="428">
        <v>2</v>
      </c>
      <c r="I15" s="428">
        <v>0</v>
      </c>
      <c r="J15" s="428">
        <v>2</v>
      </c>
      <c r="K15" s="428">
        <v>7</v>
      </c>
      <c r="L15" s="130">
        <v>0</v>
      </c>
      <c r="M15" s="428">
        <v>55</v>
      </c>
      <c r="N15" s="130">
        <v>0</v>
      </c>
      <c r="O15" s="269" t="s">
        <v>1237</v>
      </c>
    </row>
    <row r="16" spans="1:15" s="5" customFormat="1" ht="18" customHeight="1">
      <c r="A16" s="46" t="s">
        <v>530</v>
      </c>
      <c r="B16" s="427">
        <v>222</v>
      </c>
      <c r="C16" s="427">
        <v>39</v>
      </c>
      <c r="D16" s="427">
        <v>41</v>
      </c>
      <c r="E16" s="427">
        <v>142</v>
      </c>
      <c r="F16" s="427">
        <v>293</v>
      </c>
      <c r="G16" s="428">
        <v>110</v>
      </c>
      <c r="H16" s="428">
        <v>21</v>
      </c>
      <c r="I16" s="428">
        <v>0</v>
      </c>
      <c r="J16" s="428">
        <v>6</v>
      </c>
      <c r="K16" s="428">
        <v>20</v>
      </c>
      <c r="L16" s="130">
        <v>0</v>
      </c>
      <c r="M16" s="428">
        <v>136</v>
      </c>
      <c r="N16" s="130">
        <v>0</v>
      </c>
      <c r="O16" s="194" t="s">
        <v>530</v>
      </c>
    </row>
    <row r="17" spans="1:15" s="64" customFormat="1" ht="18" customHeight="1">
      <c r="A17" s="50" t="s">
        <v>744</v>
      </c>
      <c r="B17" s="432">
        <f>SUM(C17:E17)</f>
        <v>261</v>
      </c>
      <c r="C17" s="432">
        <v>36</v>
      </c>
      <c r="D17" s="432">
        <v>30</v>
      </c>
      <c r="E17" s="432">
        <v>195</v>
      </c>
      <c r="F17" s="432">
        <f>SUM(G17:N17)</f>
        <v>323</v>
      </c>
      <c r="G17" s="433">
        <v>92</v>
      </c>
      <c r="H17" s="433">
        <v>17</v>
      </c>
      <c r="I17" s="433">
        <v>0</v>
      </c>
      <c r="J17" s="433">
        <v>2</v>
      </c>
      <c r="K17" s="433">
        <v>15</v>
      </c>
      <c r="L17" s="187">
        <v>0</v>
      </c>
      <c r="M17" s="433">
        <v>197</v>
      </c>
      <c r="N17" s="188">
        <v>0</v>
      </c>
      <c r="O17" s="21" t="s">
        <v>1004</v>
      </c>
    </row>
    <row r="18" spans="1:14" s="40" customFormat="1" ht="13.5" customHeight="1">
      <c r="A18" s="69"/>
      <c r="B18" s="69"/>
      <c r="C18" s="69"/>
      <c r="D18" s="69"/>
      <c r="E18" s="69"/>
      <c r="F18" s="69"/>
      <c r="G18" s="69"/>
      <c r="M18" s="69"/>
      <c r="N18" s="124"/>
    </row>
    <row r="19" spans="1:12" s="730" customFormat="1" ht="26.25" customHeight="1">
      <c r="A19" s="933" t="s">
        <v>1265</v>
      </c>
      <c r="B19" s="1040" t="s">
        <v>1089</v>
      </c>
      <c r="C19" s="1041"/>
      <c r="D19" s="1041"/>
      <c r="E19" s="1041"/>
      <c r="F19" s="1041"/>
      <c r="G19" s="1041"/>
      <c r="H19" s="1041"/>
      <c r="I19" s="1041"/>
      <c r="J19" s="1041"/>
      <c r="K19" s="1041"/>
      <c r="L19" s="1042" t="s">
        <v>1063</v>
      </c>
    </row>
    <row r="20" spans="1:12" s="730" customFormat="1" ht="15.75" customHeight="1">
      <c r="A20" s="907"/>
      <c r="B20" s="687" t="s">
        <v>1070</v>
      </c>
      <c r="C20" s="687" t="s">
        <v>1090</v>
      </c>
      <c r="D20" s="785" t="s">
        <v>1091</v>
      </c>
      <c r="E20" s="783" t="s">
        <v>1092</v>
      </c>
      <c r="F20" s="783" t="s">
        <v>1093</v>
      </c>
      <c r="G20" s="783" t="s">
        <v>1094</v>
      </c>
      <c r="H20" s="783" t="s">
        <v>1095</v>
      </c>
      <c r="I20" s="687" t="s">
        <v>1096</v>
      </c>
      <c r="J20" s="783" t="s">
        <v>1069</v>
      </c>
      <c r="K20" s="687" t="s">
        <v>1077</v>
      </c>
      <c r="L20" s="825"/>
    </row>
    <row r="21" spans="1:12" s="730" customFormat="1" ht="15.75" customHeight="1">
      <c r="A21" s="907"/>
      <c r="B21" s="738"/>
      <c r="C21" s="738"/>
      <c r="D21" s="80" t="s">
        <v>1097</v>
      </c>
      <c r="E21" s="80"/>
      <c r="F21" s="80"/>
      <c r="G21" s="80" t="s">
        <v>1080</v>
      </c>
      <c r="H21" s="80"/>
      <c r="I21" s="738" t="s">
        <v>1098</v>
      </c>
      <c r="J21" s="80"/>
      <c r="K21" s="738"/>
      <c r="L21" s="825"/>
    </row>
    <row r="22" spans="1:12" s="730" customFormat="1" ht="15.75" customHeight="1">
      <c r="A22" s="908"/>
      <c r="B22" s="746" t="s">
        <v>987</v>
      </c>
      <c r="C22" s="746" t="s">
        <v>1099</v>
      </c>
      <c r="D22" s="81" t="s">
        <v>1100</v>
      </c>
      <c r="E22" s="81" t="s">
        <v>1101</v>
      </c>
      <c r="F22" s="81" t="s">
        <v>1102</v>
      </c>
      <c r="G22" s="81" t="s">
        <v>1103</v>
      </c>
      <c r="H22" s="81" t="s">
        <v>1104</v>
      </c>
      <c r="I22" s="746" t="s">
        <v>1105</v>
      </c>
      <c r="J22" s="81" t="s">
        <v>1083</v>
      </c>
      <c r="K22" s="781" t="s">
        <v>995</v>
      </c>
      <c r="L22" s="1043"/>
    </row>
    <row r="23" spans="1:12" s="45" customFormat="1" ht="18" customHeight="1">
      <c r="A23" s="41" t="s">
        <v>1259</v>
      </c>
      <c r="B23" s="427">
        <f>SUM(C23:K23)</f>
        <v>319</v>
      </c>
      <c r="C23" s="427">
        <v>111</v>
      </c>
      <c r="D23" s="427">
        <v>4</v>
      </c>
      <c r="E23" s="427">
        <v>0</v>
      </c>
      <c r="F23" s="428">
        <v>7</v>
      </c>
      <c r="G23" s="428">
        <v>19</v>
      </c>
      <c r="H23" s="427">
        <v>0</v>
      </c>
      <c r="I23" s="428">
        <v>2</v>
      </c>
      <c r="J23" s="428">
        <v>175</v>
      </c>
      <c r="K23" s="428">
        <v>1</v>
      </c>
      <c r="L23" s="267" t="s">
        <v>1230</v>
      </c>
    </row>
    <row r="24" spans="1:12" s="45" customFormat="1" ht="18" customHeight="1">
      <c r="A24" s="41" t="s">
        <v>752</v>
      </c>
      <c r="B24" s="429">
        <f>SUM(C24:K24)</f>
        <v>91</v>
      </c>
      <c r="C24" s="430">
        <v>28</v>
      </c>
      <c r="D24" s="430">
        <v>2</v>
      </c>
      <c r="E24" s="430" t="s">
        <v>527</v>
      </c>
      <c r="F24" s="430">
        <v>3</v>
      </c>
      <c r="G24" s="430">
        <v>7</v>
      </c>
      <c r="H24" s="430" t="s">
        <v>527</v>
      </c>
      <c r="I24" s="431" t="s">
        <v>527</v>
      </c>
      <c r="J24" s="430">
        <v>50</v>
      </c>
      <c r="K24" s="431">
        <v>1</v>
      </c>
      <c r="L24" s="269" t="s">
        <v>1231</v>
      </c>
    </row>
    <row r="25" spans="1:12" s="45" customFormat="1" ht="18" customHeight="1">
      <c r="A25" s="41" t="s">
        <v>1260</v>
      </c>
      <c r="B25" s="427">
        <f>SUM(C25:K25)</f>
        <v>219</v>
      </c>
      <c r="C25" s="427">
        <v>113</v>
      </c>
      <c r="D25" s="427">
        <v>4</v>
      </c>
      <c r="E25" s="427">
        <v>0</v>
      </c>
      <c r="F25" s="428">
        <v>4</v>
      </c>
      <c r="G25" s="428">
        <v>27</v>
      </c>
      <c r="H25" s="427">
        <v>0</v>
      </c>
      <c r="I25" s="428">
        <v>1</v>
      </c>
      <c r="J25" s="428">
        <v>68</v>
      </c>
      <c r="K25" s="428">
        <v>2</v>
      </c>
      <c r="L25" s="269" t="s">
        <v>1232</v>
      </c>
    </row>
    <row r="26" spans="1:12" s="45" customFormat="1" ht="18" customHeight="1">
      <c r="A26" s="71" t="s">
        <v>753</v>
      </c>
      <c r="B26" s="429">
        <v>29</v>
      </c>
      <c r="C26" s="430">
        <v>24</v>
      </c>
      <c r="D26" s="430" t="s">
        <v>527</v>
      </c>
      <c r="E26" s="430" t="s">
        <v>527</v>
      </c>
      <c r="F26" s="430">
        <v>3</v>
      </c>
      <c r="G26" s="430">
        <v>2</v>
      </c>
      <c r="H26" s="430" t="s">
        <v>527</v>
      </c>
      <c r="I26" s="431" t="s">
        <v>527</v>
      </c>
      <c r="J26" s="430" t="s">
        <v>527</v>
      </c>
      <c r="K26" s="431" t="s">
        <v>527</v>
      </c>
      <c r="L26" s="269" t="s">
        <v>1256</v>
      </c>
    </row>
    <row r="27" spans="1:12" s="45" customFormat="1" ht="18" customHeight="1">
      <c r="A27" s="41" t="s">
        <v>1261</v>
      </c>
      <c r="B27" s="427">
        <v>233</v>
      </c>
      <c r="C27" s="427">
        <v>125</v>
      </c>
      <c r="D27" s="427">
        <v>3</v>
      </c>
      <c r="E27" s="427">
        <v>2</v>
      </c>
      <c r="F27" s="428">
        <v>6</v>
      </c>
      <c r="G27" s="428">
        <v>11</v>
      </c>
      <c r="H27" s="427">
        <v>0</v>
      </c>
      <c r="I27" s="428">
        <v>1</v>
      </c>
      <c r="J27" s="428">
        <v>85</v>
      </c>
      <c r="K27" s="428">
        <v>0</v>
      </c>
      <c r="L27" s="269" t="s">
        <v>1234</v>
      </c>
    </row>
    <row r="28" spans="1:12" s="45" customFormat="1" ht="18" customHeight="1">
      <c r="A28" s="71" t="s">
        <v>754</v>
      </c>
      <c r="B28" s="429">
        <v>43</v>
      </c>
      <c r="C28" s="430">
        <v>19</v>
      </c>
      <c r="D28" s="430">
        <v>2</v>
      </c>
      <c r="E28" s="430" t="s">
        <v>527</v>
      </c>
      <c r="F28" s="430">
        <v>1</v>
      </c>
      <c r="G28" s="430">
        <v>3</v>
      </c>
      <c r="H28" s="430">
        <v>1</v>
      </c>
      <c r="I28" s="431" t="s">
        <v>527</v>
      </c>
      <c r="J28" s="430">
        <v>16</v>
      </c>
      <c r="K28" s="431">
        <v>1</v>
      </c>
      <c r="L28" s="269" t="s">
        <v>1235</v>
      </c>
    </row>
    <row r="29" spans="1:12" s="31" customFormat="1" ht="18" customHeight="1">
      <c r="A29" s="4" t="s">
        <v>1262</v>
      </c>
      <c r="B29" s="427">
        <f>SUM(C29:K29)</f>
        <v>234</v>
      </c>
      <c r="C29" s="427">
        <v>120</v>
      </c>
      <c r="D29" s="427">
        <v>1</v>
      </c>
      <c r="E29" s="427">
        <v>2</v>
      </c>
      <c r="F29" s="428">
        <v>13</v>
      </c>
      <c r="G29" s="428">
        <v>14</v>
      </c>
      <c r="H29" s="427">
        <v>5</v>
      </c>
      <c r="I29" s="428" t="s">
        <v>526</v>
      </c>
      <c r="J29" s="428">
        <v>78</v>
      </c>
      <c r="K29" s="428">
        <v>1</v>
      </c>
      <c r="L29" s="269" t="s">
        <v>1236</v>
      </c>
    </row>
    <row r="30" spans="1:12" s="31" customFormat="1" ht="18" customHeight="1">
      <c r="A30" s="6" t="s">
        <v>755</v>
      </c>
      <c r="B30" s="427">
        <v>52</v>
      </c>
      <c r="C30" s="427">
        <v>27</v>
      </c>
      <c r="D30" s="427">
        <v>0</v>
      </c>
      <c r="E30" s="427">
        <v>0</v>
      </c>
      <c r="F30" s="428">
        <v>2</v>
      </c>
      <c r="G30" s="428">
        <v>7</v>
      </c>
      <c r="H30" s="427">
        <v>0</v>
      </c>
      <c r="I30" s="428">
        <v>0</v>
      </c>
      <c r="J30" s="428">
        <v>16</v>
      </c>
      <c r="K30" s="428">
        <v>0</v>
      </c>
      <c r="L30" s="269" t="s">
        <v>1237</v>
      </c>
    </row>
    <row r="31" spans="1:12" s="5" customFormat="1" ht="18" customHeight="1">
      <c r="A31" s="46" t="s">
        <v>530</v>
      </c>
      <c r="B31" s="427">
        <v>295</v>
      </c>
      <c r="C31" s="427">
        <v>133</v>
      </c>
      <c r="D31" s="427">
        <v>3</v>
      </c>
      <c r="E31" s="427">
        <v>0</v>
      </c>
      <c r="F31" s="428">
        <v>12</v>
      </c>
      <c r="G31" s="428">
        <v>25</v>
      </c>
      <c r="H31" s="427">
        <v>0</v>
      </c>
      <c r="I31" s="428">
        <v>5</v>
      </c>
      <c r="J31" s="428">
        <v>117</v>
      </c>
      <c r="K31" s="428">
        <v>0</v>
      </c>
      <c r="L31" s="18" t="s">
        <v>530</v>
      </c>
    </row>
    <row r="32" spans="1:12" s="64" customFormat="1" ht="18" customHeight="1">
      <c r="A32" s="50" t="s">
        <v>1004</v>
      </c>
      <c r="B32" s="432">
        <f>SUM(C32:K32)</f>
        <v>124</v>
      </c>
      <c r="C32" s="432">
        <v>88</v>
      </c>
      <c r="D32" s="432">
        <v>5</v>
      </c>
      <c r="E32" s="432" t="s">
        <v>1008</v>
      </c>
      <c r="F32" s="433">
        <v>7</v>
      </c>
      <c r="G32" s="433">
        <v>23</v>
      </c>
      <c r="H32" s="432" t="s">
        <v>1008</v>
      </c>
      <c r="I32" s="433" t="s">
        <v>1008</v>
      </c>
      <c r="J32" s="433" t="s">
        <v>1008</v>
      </c>
      <c r="K32" s="434">
        <v>1</v>
      </c>
      <c r="L32" s="21" t="s">
        <v>1004</v>
      </c>
    </row>
    <row r="33" spans="1:12" s="2" customFormat="1" ht="12.75">
      <c r="A33" s="1" t="s">
        <v>1106</v>
      </c>
      <c r="H33" s="1037" t="s">
        <v>3</v>
      </c>
      <c r="I33" s="1037"/>
      <c r="J33" s="1037"/>
      <c r="K33" s="1037"/>
      <c r="L33" s="1037"/>
    </row>
    <row r="34" s="83" customFormat="1" ht="13.5"/>
    <row r="35" s="83" customFormat="1" ht="13.5"/>
    <row r="36" s="83" customFormat="1" ht="13.5"/>
    <row r="37" s="83" customFormat="1" ht="13.5"/>
    <row r="38" s="83" customFormat="1" ht="13.5"/>
    <row r="39" s="83" customFormat="1" ht="13.5"/>
    <row r="40" s="83" customFormat="1" ht="13.5"/>
    <row r="41" s="83" customFormat="1" ht="13.5"/>
    <row r="42" s="83" customFormat="1" ht="13.5"/>
  </sheetData>
  <mergeCells count="11">
    <mergeCell ref="O3:O7"/>
    <mergeCell ref="A19:A22"/>
    <mergeCell ref="B19:K19"/>
    <mergeCell ref="L19:L22"/>
    <mergeCell ref="H33:L33"/>
    <mergeCell ref="A1:N1"/>
    <mergeCell ref="A3:A7"/>
    <mergeCell ref="B3:E3"/>
    <mergeCell ref="F3:M3"/>
    <mergeCell ref="B4:E4"/>
    <mergeCell ref="F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2"/>
  <sheetViews>
    <sheetView zoomScaleSheetLayoutView="100" workbookViewId="0" topLeftCell="A7">
      <selection activeCell="H9" sqref="H9"/>
    </sheetView>
  </sheetViews>
  <sheetFormatPr defaultColWidth="9.140625" defaultRowHeight="12.75"/>
  <cols>
    <col min="1" max="1" width="15.8515625" style="0" customWidth="1"/>
    <col min="2" max="2" width="9.7109375" style="0" customWidth="1"/>
    <col min="3" max="3" width="9.7109375" style="134" customWidth="1"/>
    <col min="4" max="4" width="9.7109375" style="0" customWidth="1"/>
    <col min="5" max="5" width="9.7109375" style="134" customWidth="1"/>
    <col min="6" max="6" width="9.7109375" style="0" customWidth="1"/>
    <col min="7" max="7" width="9.7109375" style="134" customWidth="1"/>
    <col min="8" max="8" width="9.7109375" style="0" customWidth="1"/>
    <col min="9" max="9" width="9.7109375" style="134" customWidth="1"/>
    <col min="10" max="10" width="9.7109375" style="0" customWidth="1"/>
    <col min="11" max="11" width="9.7109375" style="134" customWidth="1"/>
    <col min="12" max="12" width="9.7109375" style="0" customWidth="1"/>
    <col min="13" max="13" width="9.7109375" style="134" customWidth="1"/>
    <col min="14" max="14" width="14.57421875" style="0" customWidth="1"/>
    <col min="15" max="15" width="14.28125" style="0" customWidth="1"/>
    <col min="16" max="16" width="16.140625" style="0" customWidth="1"/>
    <col min="17" max="18" width="13.57421875" style="0" customWidth="1"/>
  </cols>
  <sheetData>
    <row r="1" spans="1:14" s="122" customFormat="1" ht="32.25" customHeight="1">
      <c r="A1" s="961" t="s">
        <v>1416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</row>
    <row r="2" spans="1:14" s="54" customFormat="1" ht="18" customHeight="1">
      <c r="A2" s="54" t="s">
        <v>1419</v>
      </c>
      <c r="C2" s="864"/>
      <c r="E2" s="864"/>
      <c r="G2" s="864"/>
      <c r="I2" s="864"/>
      <c r="K2" s="864"/>
      <c r="M2" s="1048" t="s">
        <v>1267</v>
      </c>
      <c r="N2" s="1048"/>
    </row>
    <row r="3" spans="1:14" s="730" customFormat="1" ht="45" customHeight="1">
      <c r="A3" s="1007" t="s">
        <v>1060</v>
      </c>
      <c r="B3" s="1049" t="s">
        <v>1420</v>
      </c>
      <c r="C3" s="1050"/>
      <c r="D3" s="1049" t="s">
        <v>1421</v>
      </c>
      <c r="E3" s="1050"/>
      <c r="F3" s="1049" t="s">
        <v>1422</v>
      </c>
      <c r="G3" s="1050"/>
      <c r="H3" s="1049" t="s">
        <v>1423</v>
      </c>
      <c r="I3" s="1050"/>
      <c r="J3" s="1049" t="s">
        <v>1424</v>
      </c>
      <c r="K3" s="1050"/>
      <c r="L3" s="1049" t="s">
        <v>1425</v>
      </c>
      <c r="M3" s="1050"/>
      <c r="N3" s="1000" t="s">
        <v>1417</v>
      </c>
    </row>
    <row r="4" spans="1:14" s="730" customFormat="1" ht="45" customHeight="1">
      <c r="A4" s="1044"/>
      <c r="B4" s="736" t="s">
        <v>1268</v>
      </c>
      <c r="C4" s="865" t="s">
        <v>1269</v>
      </c>
      <c r="D4" s="736" t="s">
        <v>1270</v>
      </c>
      <c r="E4" s="865" t="s">
        <v>1269</v>
      </c>
      <c r="F4" s="736" t="s">
        <v>1270</v>
      </c>
      <c r="G4" s="865" t="s">
        <v>1269</v>
      </c>
      <c r="H4" s="736" t="s">
        <v>1270</v>
      </c>
      <c r="I4" s="865" t="s">
        <v>1269</v>
      </c>
      <c r="J4" s="736" t="s">
        <v>1270</v>
      </c>
      <c r="K4" s="865" t="s">
        <v>1269</v>
      </c>
      <c r="L4" s="736" t="s">
        <v>1270</v>
      </c>
      <c r="M4" s="865" t="s">
        <v>1269</v>
      </c>
      <c r="N4" s="999"/>
    </row>
    <row r="5" spans="1:14" s="135" customFormat="1" ht="39.75" customHeight="1">
      <c r="A5" s="209" t="s">
        <v>1260</v>
      </c>
      <c r="B5" s="416">
        <v>63</v>
      </c>
      <c r="C5" s="417">
        <v>13501</v>
      </c>
      <c r="D5" s="418">
        <v>2438</v>
      </c>
      <c r="E5" s="417">
        <v>6963</v>
      </c>
      <c r="F5" s="418">
        <v>277</v>
      </c>
      <c r="G5" s="417">
        <v>277</v>
      </c>
      <c r="H5" s="418">
        <v>1892</v>
      </c>
      <c r="I5" s="417">
        <v>1982</v>
      </c>
      <c r="J5" s="609">
        <v>13</v>
      </c>
      <c r="K5" s="417">
        <v>8484</v>
      </c>
      <c r="L5" s="418">
        <v>4280</v>
      </c>
      <c r="M5" s="417">
        <v>4280</v>
      </c>
      <c r="N5" s="242" t="s">
        <v>1232</v>
      </c>
    </row>
    <row r="6" spans="1:14" s="136" customFormat="1" ht="39.75" customHeight="1">
      <c r="A6" s="210" t="s">
        <v>753</v>
      </c>
      <c r="B6" s="419">
        <v>1274</v>
      </c>
      <c r="C6" s="419">
        <v>11308</v>
      </c>
      <c r="D6" s="419">
        <v>4466</v>
      </c>
      <c r="E6" s="419">
        <v>1794</v>
      </c>
      <c r="F6" s="419">
        <v>353</v>
      </c>
      <c r="G6" s="419">
        <v>353</v>
      </c>
      <c r="H6" s="419">
        <v>706</v>
      </c>
      <c r="I6" s="419">
        <v>706</v>
      </c>
      <c r="J6" s="610">
        <v>24</v>
      </c>
      <c r="K6" s="419">
        <v>4555</v>
      </c>
      <c r="L6" s="419">
        <v>25</v>
      </c>
      <c r="M6" s="419">
        <v>11</v>
      </c>
      <c r="N6" s="242" t="s">
        <v>1256</v>
      </c>
    </row>
    <row r="7" spans="1:14" s="135" customFormat="1" ht="39.75" customHeight="1">
      <c r="A7" s="209" t="s">
        <v>1261</v>
      </c>
      <c r="B7" s="416">
        <v>48</v>
      </c>
      <c r="C7" s="417">
        <v>3106</v>
      </c>
      <c r="D7" s="418">
        <v>9406</v>
      </c>
      <c r="E7" s="417">
        <v>3497</v>
      </c>
      <c r="F7" s="418">
        <v>292</v>
      </c>
      <c r="G7" s="417">
        <v>292</v>
      </c>
      <c r="H7" s="418">
        <v>9135</v>
      </c>
      <c r="I7" s="417">
        <v>9105</v>
      </c>
      <c r="J7" s="609">
        <v>320</v>
      </c>
      <c r="K7" s="417">
        <v>17370</v>
      </c>
      <c r="L7" s="418">
        <v>3854</v>
      </c>
      <c r="M7" s="417">
        <v>3854</v>
      </c>
      <c r="N7" s="242" t="s">
        <v>1234</v>
      </c>
    </row>
    <row r="8" spans="1:14" s="136" customFormat="1" ht="39.75" customHeight="1">
      <c r="A8" s="210" t="s">
        <v>754</v>
      </c>
      <c r="B8" s="419">
        <v>837</v>
      </c>
      <c r="C8" s="419">
        <v>3780</v>
      </c>
      <c r="D8" s="419">
        <v>2160</v>
      </c>
      <c r="E8" s="419">
        <v>874</v>
      </c>
      <c r="F8" s="419">
        <v>4474</v>
      </c>
      <c r="G8" s="419">
        <v>351</v>
      </c>
      <c r="H8" s="419">
        <v>1757</v>
      </c>
      <c r="I8" s="419">
        <v>2002</v>
      </c>
      <c r="J8" s="610">
        <v>348</v>
      </c>
      <c r="K8" s="419">
        <f>SUM(K9:K16)</f>
        <v>49359</v>
      </c>
      <c r="L8" s="419">
        <v>7734</v>
      </c>
      <c r="M8" s="419">
        <v>7734</v>
      </c>
      <c r="N8" s="242" t="s">
        <v>1235</v>
      </c>
    </row>
    <row r="9" spans="1:14" s="97" customFormat="1" ht="39.75" customHeight="1">
      <c r="A9" s="158" t="s">
        <v>1262</v>
      </c>
      <c r="B9" s="420">
        <v>94</v>
      </c>
      <c r="C9" s="421">
        <v>3185</v>
      </c>
      <c r="D9" s="413">
        <v>9498</v>
      </c>
      <c r="E9" s="421">
        <v>3632</v>
      </c>
      <c r="F9" s="413">
        <v>311</v>
      </c>
      <c r="G9" s="421">
        <v>311</v>
      </c>
      <c r="H9" s="413">
        <v>9290</v>
      </c>
      <c r="I9" s="421">
        <v>4645</v>
      </c>
      <c r="J9" s="555">
        <v>92</v>
      </c>
      <c r="K9" s="421">
        <v>13262</v>
      </c>
      <c r="L9" s="413">
        <v>3510</v>
      </c>
      <c r="M9" s="421">
        <v>3268</v>
      </c>
      <c r="N9" s="242" t="s">
        <v>1236</v>
      </c>
    </row>
    <row r="10" spans="1:14" s="97" customFormat="1" ht="39.75" customHeight="1">
      <c r="A10" s="159" t="s">
        <v>755</v>
      </c>
      <c r="B10" s="413">
        <v>6755</v>
      </c>
      <c r="C10" s="421">
        <v>15388</v>
      </c>
      <c r="D10" s="413">
        <v>6579</v>
      </c>
      <c r="E10" s="421">
        <v>1893</v>
      </c>
      <c r="F10" s="413">
        <v>1216</v>
      </c>
      <c r="G10" s="421">
        <v>1216</v>
      </c>
      <c r="H10" s="413">
        <v>9938</v>
      </c>
      <c r="I10" s="421">
        <v>4969</v>
      </c>
      <c r="J10" s="555">
        <v>150</v>
      </c>
      <c r="K10" s="421">
        <v>4050</v>
      </c>
      <c r="L10" s="413">
        <v>7190</v>
      </c>
      <c r="M10" s="421">
        <v>6904</v>
      </c>
      <c r="N10" s="242" t="s">
        <v>1237</v>
      </c>
    </row>
    <row r="11" spans="1:14" s="85" customFormat="1" ht="39.75" customHeight="1">
      <c r="A11" s="143" t="s">
        <v>793</v>
      </c>
      <c r="B11" s="422">
        <v>548</v>
      </c>
      <c r="C11" s="423">
        <v>10412</v>
      </c>
      <c r="D11" s="423">
        <v>12441</v>
      </c>
      <c r="E11" s="423">
        <v>4538</v>
      </c>
      <c r="F11" s="48">
        <v>0</v>
      </c>
      <c r="G11" s="423">
        <v>772</v>
      </c>
      <c r="H11" s="423">
        <v>7058</v>
      </c>
      <c r="I11" s="423">
        <v>3603</v>
      </c>
      <c r="J11" s="457">
        <v>153</v>
      </c>
      <c r="K11" s="423">
        <v>16130</v>
      </c>
      <c r="L11" s="423">
        <v>11012</v>
      </c>
      <c r="M11" s="423">
        <v>6565</v>
      </c>
      <c r="N11" s="194" t="s">
        <v>793</v>
      </c>
    </row>
    <row r="12" spans="1:14" s="137" customFormat="1" ht="39.75" customHeight="1">
      <c r="A12" s="189" t="s">
        <v>744</v>
      </c>
      <c r="B12" s="252">
        <v>1962</v>
      </c>
      <c r="C12" s="252">
        <v>14609</v>
      </c>
      <c r="D12" s="252">
        <v>13903</v>
      </c>
      <c r="E12" s="252">
        <v>4606</v>
      </c>
      <c r="F12" s="200" t="s">
        <v>1008</v>
      </c>
      <c r="G12" s="252">
        <v>1054</v>
      </c>
      <c r="H12" s="252">
        <v>12382</v>
      </c>
      <c r="I12" s="252">
        <v>6191</v>
      </c>
      <c r="J12" s="253">
        <v>172</v>
      </c>
      <c r="K12" s="252">
        <v>15917</v>
      </c>
      <c r="L12" s="252">
        <v>9340</v>
      </c>
      <c r="M12" s="424">
        <v>8881</v>
      </c>
      <c r="N12" s="191" t="s">
        <v>744</v>
      </c>
    </row>
    <row r="13" spans="1:14" s="86" customFormat="1" ht="18.75" customHeight="1">
      <c r="A13" s="138" t="s">
        <v>516</v>
      </c>
      <c r="B13" s="139"/>
      <c r="C13" s="127"/>
      <c r="D13" s="127"/>
      <c r="E13" s="140"/>
      <c r="F13" s="127"/>
      <c r="G13" s="140"/>
      <c r="H13" s="141"/>
      <c r="I13" s="1045" t="s">
        <v>1282</v>
      </c>
      <c r="J13" s="1046"/>
      <c r="K13" s="1046"/>
      <c r="L13" s="1046"/>
      <c r="M13" s="1046"/>
      <c r="N13" s="1046"/>
    </row>
    <row r="14" spans="1:13" s="87" customFormat="1" ht="18.75" customHeight="1">
      <c r="A14" s="1047" t="s">
        <v>1426</v>
      </c>
      <c r="B14" s="1047"/>
      <c r="C14" s="1047"/>
      <c r="D14" s="1047"/>
      <c r="E14" s="1047"/>
      <c r="F14" s="1047"/>
      <c r="G14" s="1047"/>
      <c r="H14" s="1047"/>
      <c r="I14" s="1047"/>
      <c r="K14" s="142"/>
      <c r="M14" s="142"/>
    </row>
    <row r="15" spans="3:13" s="82" customFormat="1" ht="13.5">
      <c r="C15" s="133"/>
      <c r="E15" s="133"/>
      <c r="G15" s="133"/>
      <c r="I15" s="133"/>
      <c r="K15" s="133"/>
      <c r="M15" s="133"/>
    </row>
    <row r="16" spans="3:13" s="82" customFormat="1" ht="13.5">
      <c r="C16" s="133"/>
      <c r="E16" s="133"/>
      <c r="G16" s="133"/>
      <c r="I16" s="133"/>
      <c r="K16" s="133"/>
      <c r="M16" s="133"/>
    </row>
    <row r="17" spans="3:13" s="82" customFormat="1" ht="13.5">
      <c r="C17" s="133"/>
      <c r="E17" s="133"/>
      <c r="G17" s="133"/>
      <c r="I17" s="133"/>
      <c r="K17" s="133"/>
      <c r="M17" s="133"/>
    </row>
    <row r="18" spans="3:13" s="82" customFormat="1" ht="13.5">
      <c r="C18" s="133"/>
      <c r="E18" s="133"/>
      <c r="G18" s="133"/>
      <c r="I18" s="133"/>
      <c r="K18" s="133"/>
      <c r="M18" s="133"/>
    </row>
    <row r="19" spans="3:13" s="82" customFormat="1" ht="13.5">
      <c r="C19" s="133"/>
      <c r="E19" s="133"/>
      <c r="G19" s="133"/>
      <c r="I19" s="133"/>
      <c r="K19" s="133"/>
      <c r="M19" s="133"/>
    </row>
    <row r="20" spans="3:13" s="82" customFormat="1" ht="13.5">
      <c r="C20" s="133"/>
      <c r="E20" s="133"/>
      <c r="G20" s="133"/>
      <c r="I20" s="133"/>
      <c r="K20" s="133"/>
      <c r="M20" s="133"/>
    </row>
    <row r="21" spans="3:13" s="82" customFormat="1" ht="13.5">
      <c r="C21" s="133"/>
      <c r="E21" s="133"/>
      <c r="G21" s="133"/>
      <c r="I21" s="133"/>
      <c r="K21" s="133"/>
      <c r="M21" s="133"/>
    </row>
    <row r="22" spans="3:13" s="82" customFormat="1" ht="13.5">
      <c r="C22" s="133"/>
      <c r="E22" s="133"/>
      <c r="G22" s="133"/>
      <c r="I22" s="133"/>
      <c r="K22" s="133"/>
      <c r="M22" s="133"/>
    </row>
  </sheetData>
  <mergeCells count="12">
    <mergeCell ref="M2:N2"/>
    <mergeCell ref="A1:N1"/>
    <mergeCell ref="B3:C3"/>
    <mergeCell ref="D3:E3"/>
    <mergeCell ref="F3:G3"/>
    <mergeCell ref="H3:I3"/>
    <mergeCell ref="J3:K3"/>
    <mergeCell ref="L3:M3"/>
    <mergeCell ref="N3:N4"/>
    <mergeCell ref="A3:A4"/>
    <mergeCell ref="I13:N13"/>
    <mergeCell ref="A14:I1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workbookViewId="0" topLeftCell="A5">
      <selection activeCell="B9" sqref="B9"/>
    </sheetView>
  </sheetViews>
  <sheetFormatPr defaultColWidth="9.140625" defaultRowHeight="12.75"/>
  <cols>
    <col min="1" max="1" width="15.8515625" style="214" customWidth="1"/>
    <col min="2" max="3" width="25.140625" style="214" customWidth="1"/>
    <col min="4" max="5" width="23.7109375" style="214" customWidth="1"/>
    <col min="6" max="6" width="17.140625" style="214" customWidth="1"/>
    <col min="7" max="16384" width="9.140625" style="214" customWidth="1"/>
  </cols>
  <sheetData>
    <row r="1" spans="1:6" ht="32.25" customHeight="1">
      <c r="A1" s="1051" t="s">
        <v>1427</v>
      </c>
      <c r="B1" s="1052"/>
      <c r="C1" s="1052"/>
      <c r="D1" s="1052"/>
      <c r="E1" s="1052"/>
      <c r="F1" s="1052"/>
    </row>
    <row r="2" spans="1:6" s="54" customFormat="1" ht="18" customHeight="1">
      <c r="A2" s="54" t="s">
        <v>803</v>
      </c>
      <c r="F2" s="55" t="s">
        <v>804</v>
      </c>
    </row>
    <row r="3" spans="1:6" s="54" customFormat="1" ht="30" customHeight="1">
      <c r="A3" s="1007" t="s">
        <v>1127</v>
      </c>
      <c r="B3" s="1004" t="s">
        <v>1428</v>
      </c>
      <c r="C3" s="1005"/>
      <c r="D3" s="1004" t="s">
        <v>1429</v>
      </c>
      <c r="E3" s="1005"/>
      <c r="F3" s="936" t="s">
        <v>1249</v>
      </c>
    </row>
    <row r="4" spans="1:6" s="54" customFormat="1" ht="30" customHeight="1">
      <c r="A4" s="1054"/>
      <c r="B4" s="995" t="s">
        <v>1430</v>
      </c>
      <c r="C4" s="996"/>
      <c r="D4" s="1053" t="s">
        <v>1431</v>
      </c>
      <c r="E4" s="996"/>
      <c r="F4" s="937"/>
    </row>
    <row r="5" spans="1:6" s="54" customFormat="1" ht="30" customHeight="1">
      <c r="A5" s="1054"/>
      <c r="B5" s="862" t="s">
        <v>1432</v>
      </c>
      <c r="C5" s="862" t="s">
        <v>1433</v>
      </c>
      <c r="D5" s="862" t="s">
        <v>1434</v>
      </c>
      <c r="E5" s="862" t="s">
        <v>1435</v>
      </c>
      <c r="F5" s="937"/>
    </row>
    <row r="6" spans="1:6" s="54" customFormat="1" ht="30" customHeight="1">
      <c r="A6" s="996"/>
      <c r="B6" s="57" t="s">
        <v>1436</v>
      </c>
      <c r="C6" s="57" t="s">
        <v>1437</v>
      </c>
      <c r="D6" s="863" t="s">
        <v>1438</v>
      </c>
      <c r="E6" s="863" t="s">
        <v>1439</v>
      </c>
      <c r="F6" s="995"/>
    </row>
    <row r="7" spans="1:6" ht="41.25" customHeight="1">
      <c r="A7" s="250" t="s">
        <v>1001</v>
      </c>
      <c r="B7" s="283">
        <v>1229</v>
      </c>
      <c r="C7" s="284">
        <v>10853</v>
      </c>
      <c r="D7" s="611">
        <v>285</v>
      </c>
      <c r="E7" s="613">
        <v>306</v>
      </c>
      <c r="F7" s="250" t="s">
        <v>1001</v>
      </c>
    </row>
    <row r="8" spans="1:6" ht="41.25" customHeight="1">
      <c r="A8" s="250" t="s">
        <v>1440</v>
      </c>
      <c r="B8" s="283">
        <v>2905</v>
      </c>
      <c r="C8" s="284">
        <v>14719</v>
      </c>
      <c r="D8" s="611">
        <v>225</v>
      </c>
      <c r="E8" s="613">
        <v>1972</v>
      </c>
      <c r="F8" s="250" t="s">
        <v>1440</v>
      </c>
    </row>
    <row r="9" spans="1:6" ht="41.25" customHeight="1">
      <c r="A9" s="250" t="s">
        <v>1002</v>
      </c>
      <c r="B9" s="283">
        <v>1076</v>
      </c>
      <c r="C9" s="284">
        <v>32852</v>
      </c>
      <c r="D9" s="611">
        <v>580</v>
      </c>
      <c r="E9" s="613">
        <v>381</v>
      </c>
      <c r="F9" s="250" t="s">
        <v>1002</v>
      </c>
    </row>
    <row r="10" spans="1:6" ht="41.25" customHeight="1">
      <c r="A10" s="232" t="s">
        <v>1003</v>
      </c>
      <c r="B10" s="284">
        <v>1443</v>
      </c>
      <c r="C10" s="284">
        <v>27046</v>
      </c>
      <c r="D10" s="611">
        <v>616</v>
      </c>
      <c r="E10" s="613">
        <v>2484</v>
      </c>
      <c r="F10" s="250" t="s">
        <v>1003</v>
      </c>
    </row>
    <row r="11" spans="1:6" ht="41.25" customHeight="1">
      <c r="A11" s="232" t="s">
        <v>846</v>
      </c>
      <c r="B11" s="284">
        <v>1233</v>
      </c>
      <c r="C11" s="284">
        <v>39725</v>
      </c>
      <c r="D11" s="611">
        <v>560</v>
      </c>
      <c r="E11" s="613">
        <v>419</v>
      </c>
      <c r="F11" s="250" t="s">
        <v>846</v>
      </c>
    </row>
    <row r="12" spans="1:6" s="192" customFormat="1" ht="41.25" customHeight="1">
      <c r="A12" s="190" t="s">
        <v>848</v>
      </c>
      <c r="B12" s="202">
        <v>1666</v>
      </c>
      <c r="C12" s="202">
        <v>20361</v>
      </c>
      <c r="D12" s="612">
        <v>83</v>
      </c>
      <c r="E12" s="612">
        <v>497</v>
      </c>
      <c r="F12" s="254" t="s">
        <v>848</v>
      </c>
    </row>
    <row r="13" spans="1:6" s="274" customFormat="1" ht="18" customHeight="1">
      <c r="A13" s="229" t="s">
        <v>1283</v>
      </c>
      <c r="F13" s="285" t="s">
        <v>1250</v>
      </c>
    </row>
    <row r="14" s="274" customFormat="1" ht="15" customHeight="1">
      <c r="A14" s="274" t="s">
        <v>1284</v>
      </c>
    </row>
  </sheetData>
  <mergeCells count="7">
    <mergeCell ref="A1:F1"/>
    <mergeCell ref="B3:C3"/>
    <mergeCell ref="D3:E3"/>
    <mergeCell ref="B4:C4"/>
    <mergeCell ref="D4:E4"/>
    <mergeCell ref="A3:A6"/>
    <mergeCell ref="F3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7">
      <selection activeCell="H8" sqref="H8"/>
    </sheetView>
  </sheetViews>
  <sheetFormatPr defaultColWidth="9.140625" defaultRowHeight="12.75"/>
  <cols>
    <col min="1" max="1" width="12.28125" style="214" customWidth="1"/>
    <col min="2" max="2" width="12.140625" style="214" customWidth="1"/>
    <col min="3" max="3" width="10.8515625" style="214" customWidth="1"/>
    <col min="4" max="6" width="12.421875" style="214" customWidth="1"/>
    <col min="7" max="7" width="11.00390625" style="214" customWidth="1"/>
    <col min="8" max="11" width="12.421875" style="214" customWidth="1"/>
    <col min="12" max="12" width="10.8515625" style="214" customWidth="1"/>
    <col min="13" max="13" width="11.57421875" style="214" customWidth="1"/>
    <col min="14" max="16384" width="9.140625" style="214" customWidth="1"/>
  </cols>
  <sheetData>
    <row r="1" spans="1:13" ht="32.25" customHeight="1">
      <c r="A1" s="1056" t="s">
        <v>1441</v>
      </c>
      <c r="B1" s="1056"/>
      <c r="C1" s="1056"/>
      <c r="D1" s="1056"/>
      <c r="E1" s="1056"/>
      <c r="F1" s="1056"/>
      <c r="G1" s="1056"/>
      <c r="H1" s="1056"/>
      <c r="I1" s="1056"/>
      <c r="J1" s="1056"/>
      <c r="K1" s="1056"/>
      <c r="L1" s="1056"/>
      <c r="M1" s="1056"/>
    </row>
    <row r="2" spans="1:13" s="54" customFormat="1" ht="22.5" customHeight="1">
      <c r="A2" s="854" t="s">
        <v>1442</v>
      </c>
      <c r="B2" s="855"/>
      <c r="C2" s="855"/>
      <c r="D2" s="855"/>
      <c r="E2" s="855"/>
      <c r="F2" s="855"/>
      <c r="G2" s="855"/>
      <c r="H2" s="855"/>
      <c r="I2" s="855"/>
      <c r="J2" s="855"/>
      <c r="K2" s="855"/>
      <c r="L2" s="855"/>
      <c r="M2" s="856" t="s">
        <v>1443</v>
      </c>
    </row>
    <row r="3" spans="1:13" s="54" customFormat="1" ht="51" customHeight="1">
      <c r="A3" s="1007" t="s">
        <v>220</v>
      </c>
      <c r="B3" s="1057" t="s">
        <v>1444</v>
      </c>
      <c r="C3" s="857" t="s">
        <v>1445</v>
      </c>
      <c r="D3" s="858"/>
      <c r="E3" s="858"/>
      <c r="F3" s="859"/>
      <c r="G3" s="857" t="s">
        <v>1446</v>
      </c>
      <c r="H3" s="858"/>
      <c r="I3" s="858"/>
      <c r="J3" s="859"/>
      <c r="K3" s="1060" t="s">
        <v>1447</v>
      </c>
      <c r="L3" s="1061"/>
      <c r="M3" s="936" t="s">
        <v>219</v>
      </c>
    </row>
    <row r="4" spans="1:13" s="54" customFormat="1" ht="39" customHeight="1">
      <c r="A4" s="1054"/>
      <c r="B4" s="1058"/>
      <c r="C4" s="1057" t="s">
        <v>1448</v>
      </c>
      <c r="D4" s="857" t="s">
        <v>1449</v>
      </c>
      <c r="E4" s="858"/>
      <c r="F4" s="859"/>
      <c r="G4" s="1057" t="s">
        <v>1448</v>
      </c>
      <c r="H4" s="857" t="s">
        <v>1449</v>
      </c>
      <c r="I4" s="858"/>
      <c r="J4" s="859"/>
      <c r="K4" s="1057" t="s">
        <v>1450</v>
      </c>
      <c r="L4" s="1063" t="s">
        <v>1451</v>
      </c>
      <c r="M4" s="937"/>
    </row>
    <row r="5" spans="1:13" s="54" customFormat="1" ht="39" customHeight="1">
      <c r="A5" s="996"/>
      <c r="B5" s="1059"/>
      <c r="C5" s="1062"/>
      <c r="D5" s="860" t="s">
        <v>1452</v>
      </c>
      <c r="E5" s="861" t="s">
        <v>1451</v>
      </c>
      <c r="F5" s="861" t="s">
        <v>1453</v>
      </c>
      <c r="G5" s="1062"/>
      <c r="H5" s="860" t="s">
        <v>1452</v>
      </c>
      <c r="I5" s="861" t="s">
        <v>1451</v>
      </c>
      <c r="J5" s="861" t="s">
        <v>1453</v>
      </c>
      <c r="K5" s="1059"/>
      <c r="L5" s="1064"/>
      <c r="M5" s="995"/>
    </row>
    <row r="6" spans="1:13" s="195" customFormat="1" ht="46.5" customHeight="1">
      <c r="A6" s="286" t="s">
        <v>1001</v>
      </c>
      <c r="B6" s="287">
        <v>467451</v>
      </c>
      <c r="C6" s="146">
        <v>3171</v>
      </c>
      <c r="D6" s="288">
        <v>109083</v>
      </c>
      <c r="E6" s="146">
        <v>37038</v>
      </c>
      <c r="F6" s="146">
        <v>72045</v>
      </c>
      <c r="G6" s="146">
        <v>82</v>
      </c>
      <c r="H6" s="288">
        <v>69590</v>
      </c>
      <c r="I6" s="146">
        <v>18524</v>
      </c>
      <c r="J6" s="146">
        <v>51066</v>
      </c>
      <c r="K6" s="289">
        <v>106423</v>
      </c>
      <c r="L6" s="289">
        <v>288778</v>
      </c>
      <c r="M6" s="194" t="s">
        <v>1001</v>
      </c>
    </row>
    <row r="7" spans="1:13" s="195" customFormat="1" ht="46.5" customHeight="1">
      <c r="A7" s="286" t="s">
        <v>137</v>
      </c>
      <c r="B7" s="287">
        <v>473285</v>
      </c>
      <c r="C7" s="146">
        <v>3568</v>
      </c>
      <c r="D7" s="288">
        <v>116101</v>
      </c>
      <c r="E7" s="146">
        <v>40749</v>
      </c>
      <c r="F7" s="146">
        <v>75352</v>
      </c>
      <c r="G7" s="146">
        <v>82</v>
      </c>
      <c r="H7" s="288">
        <v>69727</v>
      </c>
      <c r="I7" s="146">
        <v>19106</v>
      </c>
      <c r="J7" s="146">
        <v>50621</v>
      </c>
      <c r="K7" s="289">
        <v>109692</v>
      </c>
      <c r="L7" s="289">
        <v>287457</v>
      </c>
      <c r="M7" s="194" t="s">
        <v>137</v>
      </c>
    </row>
    <row r="8" spans="1:13" s="195" customFormat="1" ht="46.5" customHeight="1">
      <c r="A8" s="286" t="s">
        <v>1002</v>
      </c>
      <c r="B8" s="287">
        <v>481175</v>
      </c>
      <c r="C8" s="146">
        <v>4469</v>
      </c>
      <c r="D8" s="288">
        <v>131588</v>
      </c>
      <c r="E8" s="146">
        <v>46606</v>
      </c>
      <c r="F8" s="146">
        <v>84982</v>
      </c>
      <c r="G8" s="146">
        <v>82</v>
      </c>
      <c r="H8" s="288">
        <v>70343</v>
      </c>
      <c r="I8" s="146">
        <v>19615</v>
      </c>
      <c r="J8" s="146">
        <v>50728</v>
      </c>
      <c r="K8" s="289">
        <v>110593</v>
      </c>
      <c r="L8" s="289">
        <v>279244</v>
      </c>
      <c r="M8" s="194" t="s">
        <v>1002</v>
      </c>
    </row>
    <row r="9" spans="1:13" s="195" customFormat="1" ht="46.5" customHeight="1">
      <c r="A9" s="286" t="s">
        <v>1003</v>
      </c>
      <c r="B9" s="287">
        <v>489749</v>
      </c>
      <c r="C9" s="146">
        <v>4992</v>
      </c>
      <c r="D9" s="288">
        <v>138140</v>
      </c>
      <c r="E9" s="146">
        <v>49173</v>
      </c>
      <c r="F9" s="146">
        <v>88967</v>
      </c>
      <c r="G9" s="146">
        <v>85</v>
      </c>
      <c r="H9" s="288">
        <v>71221</v>
      </c>
      <c r="I9" s="146">
        <v>20133</v>
      </c>
      <c r="J9" s="146">
        <v>51088</v>
      </c>
      <c r="K9" s="289">
        <v>110832</v>
      </c>
      <c r="L9" s="289">
        <v>280388</v>
      </c>
      <c r="M9" s="194" t="s">
        <v>1003</v>
      </c>
    </row>
    <row r="10" spans="1:13" s="195" customFormat="1" ht="46.5" customHeight="1">
      <c r="A10" s="286" t="s">
        <v>846</v>
      </c>
      <c r="B10" s="287">
        <v>534626</v>
      </c>
      <c r="C10" s="146">
        <v>5739</v>
      </c>
      <c r="D10" s="288">
        <v>200485</v>
      </c>
      <c r="E10" s="146">
        <v>67954</v>
      </c>
      <c r="F10" s="146">
        <v>132531</v>
      </c>
      <c r="G10" s="146">
        <v>100</v>
      </c>
      <c r="H10" s="288">
        <v>75248</v>
      </c>
      <c r="I10" s="146">
        <v>21294</v>
      </c>
      <c r="J10" s="146">
        <v>53954</v>
      </c>
      <c r="K10" s="289">
        <v>109421</v>
      </c>
      <c r="L10" s="289">
        <v>258893</v>
      </c>
      <c r="M10" s="194" t="s">
        <v>846</v>
      </c>
    </row>
    <row r="11" spans="1:13" s="192" customFormat="1" ht="46.5" customHeight="1">
      <c r="A11" s="190" t="s">
        <v>848</v>
      </c>
      <c r="B11" s="290">
        <f>SUM(D11,H11,L11)</f>
        <v>527924</v>
      </c>
      <c r="C11" s="202">
        <v>5496</v>
      </c>
      <c r="D11" s="291">
        <f>SUM(E11:F11)</f>
        <v>208895</v>
      </c>
      <c r="E11" s="202">
        <v>72757</v>
      </c>
      <c r="F11" s="202">
        <v>136138</v>
      </c>
      <c r="G11" s="202">
        <v>78</v>
      </c>
      <c r="H11" s="291">
        <f>SUM(I11:J11)</f>
        <v>76161</v>
      </c>
      <c r="I11" s="202">
        <v>22234</v>
      </c>
      <c r="J11" s="202">
        <v>53927</v>
      </c>
      <c r="K11" s="292">
        <v>105792</v>
      </c>
      <c r="L11" s="292">
        <v>242868</v>
      </c>
      <c r="M11" s="254" t="s">
        <v>848</v>
      </c>
    </row>
    <row r="12" spans="1:13" ht="15" customHeight="1">
      <c r="A12" s="293" t="s">
        <v>1454</v>
      </c>
      <c r="I12" s="1055" t="s">
        <v>1455</v>
      </c>
      <c r="J12" s="1055"/>
      <c r="K12" s="1055"/>
      <c r="L12" s="1055"/>
      <c r="M12" s="1055"/>
    </row>
    <row r="13" ht="15" customHeight="1">
      <c r="A13" s="273" t="s">
        <v>1456</v>
      </c>
    </row>
    <row r="14" ht="15" customHeight="1">
      <c r="A14" s="273" t="s">
        <v>1457</v>
      </c>
    </row>
    <row r="15" ht="15" customHeight="1">
      <c r="A15" s="273" t="s">
        <v>1458</v>
      </c>
    </row>
  </sheetData>
  <mergeCells count="10">
    <mergeCell ref="I12:M12"/>
    <mergeCell ref="A1:M1"/>
    <mergeCell ref="A3:A5"/>
    <mergeCell ref="B3:B5"/>
    <mergeCell ref="K3:L3"/>
    <mergeCell ref="C4:C5"/>
    <mergeCell ref="G4:G5"/>
    <mergeCell ref="K4:K5"/>
    <mergeCell ref="L4:L5"/>
    <mergeCell ref="M3:M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4">
      <selection activeCell="E10" sqref="E10"/>
    </sheetView>
  </sheetViews>
  <sheetFormatPr defaultColWidth="9.140625" defaultRowHeight="12.75"/>
  <cols>
    <col min="1" max="1" width="16.7109375" style="294" customWidth="1"/>
    <col min="2" max="2" width="14.421875" style="294" customWidth="1"/>
    <col min="3" max="3" width="16.28125" style="294" customWidth="1"/>
    <col min="4" max="7" width="14.421875" style="294" customWidth="1"/>
    <col min="8" max="8" width="16.00390625" style="294" customWidth="1"/>
    <col min="9" max="9" width="16.8515625" style="294" customWidth="1"/>
    <col min="10" max="10" width="14.7109375" style="294" customWidth="1"/>
    <col min="11" max="16384" width="9.140625" style="294" customWidth="1"/>
  </cols>
  <sheetData>
    <row r="1" spans="1:10" ht="32.25" customHeight="1">
      <c r="A1" s="1065" t="s">
        <v>1271</v>
      </c>
      <c r="B1" s="1065"/>
      <c r="C1" s="1065"/>
      <c r="D1" s="1065"/>
      <c r="E1" s="1065"/>
      <c r="F1" s="1065"/>
      <c r="G1" s="1065"/>
      <c r="H1" s="1065"/>
      <c r="I1" s="1065"/>
      <c r="J1" s="1065"/>
    </row>
    <row r="2" spans="1:10" s="847" customFormat="1" ht="20.25" customHeight="1">
      <c r="A2" s="792" t="s">
        <v>221</v>
      </c>
      <c r="I2" s="848"/>
      <c r="J2" s="773" t="s">
        <v>1272</v>
      </c>
    </row>
    <row r="3" spans="1:10" s="849" customFormat="1" ht="31.5" customHeight="1">
      <c r="A3" s="1066"/>
      <c r="B3" s="1069" t="s">
        <v>1131</v>
      </c>
      <c r="C3" s="1066"/>
      <c r="D3" s="1069" t="s">
        <v>1132</v>
      </c>
      <c r="E3" s="1066"/>
      <c r="F3" s="1070" t="s">
        <v>1149</v>
      </c>
      <c r="G3" s="1071"/>
      <c r="H3" s="1071"/>
      <c r="I3" s="1072"/>
      <c r="J3" s="1073"/>
    </row>
    <row r="4" spans="1:10" s="849" customFormat="1" ht="24" customHeight="1">
      <c r="A4" s="1067"/>
      <c r="B4" s="1074"/>
      <c r="C4" s="1067"/>
      <c r="D4" s="1074"/>
      <c r="E4" s="1067"/>
      <c r="F4" s="1069" t="s">
        <v>1133</v>
      </c>
      <c r="G4" s="1066"/>
      <c r="H4" s="1069" t="s">
        <v>1134</v>
      </c>
      <c r="I4" s="1066"/>
      <c r="J4" s="1074"/>
    </row>
    <row r="5" spans="1:10" s="849" customFormat="1" ht="36" customHeight="1">
      <c r="A5" s="1067"/>
      <c r="B5" s="1074" t="s">
        <v>1460</v>
      </c>
      <c r="C5" s="1067"/>
      <c r="D5" s="1074" t="s">
        <v>1461</v>
      </c>
      <c r="E5" s="1067"/>
      <c r="F5" s="1075" t="s">
        <v>1462</v>
      </c>
      <c r="G5" s="1068"/>
      <c r="H5" s="1075" t="s">
        <v>1135</v>
      </c>
      <c r="I5" s="1068"/>
      <c r="J5" s="1074"/>
    </row>
    <row r="6" spans="1:10" s="849" customFormat="1" ht="35.25" customHeight="1">
      <c r="A6" s="1068"/>
      <c r="B6" s="850" t="s">
        <v>1136</v>
      </c>
      <c r="C6" s="850" t="s">
        <v>1137</v>
      </c>
      <c r="D6" s="850" t="s">
        <v>1136</v>
      </c>
      <c r="E6" s="850" t="s">
        <v>1137</v>
      </c>
      <c r="F6" s="850" t="s">
        <v>1136</v>
      </c>
      <c r="G6" s="850" t="s">
        <v>1137</v>
      </c>
      <c r="H6" s="850" t="s">
        <v>1136</v>
      </c>
      <c r="I6" s="850" t="s">
        <v>1137</v>
      </c>
      <c r="J6" s="1075"/>
    </row>
    <row r="7" spans="1:10" s="295" customFormat="1" ht="34.5" customHeight="1">
      <c r="A7" s="297" t="s">
        <v>1138</v>
      </c>
      <c r="B7" s="452">
        <f>SUM(D7,F7,H7)</f>
        <v>6428041</v>
      </c>
      <c r="C7" s="453">
        <f>SUM(E7,G7,I7)</f>
        <v>195863456</v>
      </c>
      <c r="D7" s="453">
        <v>1646176</v>
      </c>
      <c r="E7" s="453">
        <v>49975658</v>
      </c>
      <c r="F7" s="453">
        <v>1122908</v>
      </c>
      <c r="G7" s="453">
        <v>34553037</v>
      </c>
      <c r="H7" s="453">
        <v>3658957</v>
      </c>
      <c r="I7" s="454">
        <v>111334761</v>
      </c>
      <c r="J7" s="455" t="s">
        <v>1138</v>
      </c>
    </row>
    <row r="8" spans="1:10" s="295" customFormat="1" ht="34.5" customHeight="1">
      <c r="A8" s="297" t="s">
        <v>1139</v>
      </c>
      <c r="B8" s="438">
        <v>7850398</v>
      </c>
      <c r="C8" s="439">
        <v>161412434.356</v>
      </c>
      <c r="D8" s="439">
        <v>2604441</v>
      </c>
      <c r="E8" s="439">
        <v>51808966.960999995</v>
      </c>
      <c r="F8" s="439">
        <v>1241049</v>
      </c>
      <c r="G8" s="439">
        <v>26360331.857</v>
      </c>
      <c r="H8" s="439">
        <v>4004908</v>
      </c>
      <c r="I8" s="440">
        <v>83243135.538</v>
      </c>
      <c r="J8" s="436" t="s">
        <v>1139</v>
      </c>
    </row>
    <row r="9" spans="1:10" s="295" customFormat="1" ht="34.5" customHeight="1">
      <c r="A9" s="297" t="s">
        <v>1140</v>
      </c>
      <c r="B9" s="438">
        <v>8158775</v>
      </c>
      <c r="C9" s="439">
        <v>186917105.08299997</v>
      </c>
      <c r="D9" s="439">
        <v>2835586</v>
      </c>
      <c r="E9" s="439">
        <v>64542303.239999995</v>
      </c>
      <c r="F9" s="439">
        <v>1295139</v>
      </c>
      <c r="G9" s="439">
        <v>30731338.027999997</v>
      </c>
      <c r="H9" s="439">
        <v>4028050</v>
      </c>
      <c r="I9" s="440">
        <v>91643463.815</v>
      </c>
      <c r="J9" s="436" t="s">
        <v>1140</v>
      </c>
    </row>
    <row r="10" spans="1:10" s="295" customFormat="1" ht="34.5" customHeight="1">
      <c r="A10" s="297" t="s">
        <v>1141</v>
      </c>
      <c r="B10" s="438">
        <v>8588582</v>
      </c>
      <c r="C10" s="439">
        <v>208914672.526</v>
      </c>
      <c r="D10" s="439">
        <v>3156150</v>
      </c>
      <c r="E10" s="439">
        <v>76132385.625</v>
      </c>
      <c r="F10" s="439">
        <v>1369709</v>
      </c>
      <c r="G10" s="439">
        <v>34580322.795</v>
      </c>
      <c r="H10" s="439">
        <v>4062723</v>
      </c>
      <c r="I10" s="441">
        <v>98201964.106</v>
      </c>
      <c r="J10" s="436" t="s">
        <v>1141</v>
      </c>
    </row>
    <row r="11" spans="1:10" s="295" customFormat="1" ht="34.5" customHeight="1">
      <c r="A11" s="297" t="s">
        <v>1365</v>
      </c>
      <c r="B11" s="438">
        <v>10378746</v>
      </c>
      <c r="C11" s="439">
        <v>230765085.841</v>
      </c>
      <c r="D11" s="439">
        <v>4019075</v>
      </c>
      <c r="E11" s="439">
        <v>88502568.98400001</v>
      </c>
      <c r="F11" s="439">
        <v>1675539</v>
      </c>
      <c r="G11" s="439">
        <v>38727699.953</v>
      </c>
      <c r="H11" s="439">
        <v>4684132</v>
      </c>
      <c r="I11" s="441">
        <v>103534816.90400001</v>
      </c>
      <c r="J11" s="436" t="s">
        <v>1365</v>
      </c>
    </row>
    <row r="12" spans="1:10" s="301" customFormat="1" ht="34.5" customHeight="1">
      <c r="A12" s="299" t="s">
        <v>1142</v>
      </c>
      <c r="B12" s="442">
        <f>SUM(D12,F12,H12)</f>
        <v>10624873</v>
      </c>
      <c r="C12" s="443">
        <f>SUM(E12,G12,I12)</f>
        <v>248945318</v>
      </c>
      <c r="D12" s="443">
        <f aca="true" t="shared" si="0" ref="D12:I12">SUM(D13:D15)</f>
        <v>4339926</v>
      </c>
      <c r="E12" s="443">
        <f t="shared" si="0"/>
        <v>99030556</v>
      </c>
      <c r="F12" s="443">
        <f t="shared" si="0"/>
        <v>1750902</v>
      </c>
      <c r="G12" s="443">
        <f t="shared" si="0"/>
        <v>43482714</v>
      </c>
      <c r="H12" s="443">
        <f t="shared" si="0"/>
        <v>4534045</v>
      </c>
      <c r="I12" s="444">
        <f t="shared" si="0"/>
        <v>106432048</v>
      </c>
      <c r="J12" s="437" t="s">
        <v>1142</v>
      </c>
    </row>
    <row r="13" spans="1:10" s="295" customFormat="1" ht="34.5" customHeight="1">
      <c r="A13" s="302" t="s">
        <v>1150</v>
      </c>
      <c r="B13" s="445">
        <v>70871</v>
      </c>
      <c r="C13" s="446">
        <v>69512972</v>
      </c>
      <c r="D13" s="446">
        <v>27818</v>
      </c>
      <c r="E13" s="446">
        <v>26381782</v>
      </c>
      <c r="F13" s="446">
        <v>11260</v>
      </c>
      <c r="G13" s="446">
        <v>12004125</v>
      </c>
      <c r="H13" s="446">
        <v>31793</v>
      </c>
      <c r="I13" s="447">
        <v>31127065</v>
      </c>
      <c r="J13" s="436" t="s">
        <v>1143</v>
      </c>
    </row>
    <row r="14" spans="1:10" s="295" customFormat="1" ht="34.5" customHeight="1">
      <c r="A14" s="302" t="s">
        <v>1151</v>
      </c>
      <c r="B14" s="438">
        <v>5395439</v>
      </c>
      <c r="C14" s="439">
        <v>112214845</v>
      </c>
      <c r="D14" s="439">
        <v>2194590</v>
      </c>
      <c r="E14" s="439">
        <v>45378451</v>
      </c>
      <c r="F14" s="439">
        <v>900203</v>
      </c>
      <c r="G14" s="439">
        <v>19624125</v>
      </c>
      <c r="H14" s="439">
        <v>2300646</v>
      </c>
      <c r="I14" s="439">
        <v>47211945</v>
      </c>
      <c r="J14" s="298" t="s">
        <v>1144</v>
      </c>
    </row>
    <row r="15" spans="1:10" s="295" customFormat="1" ht="34.5" customHeight="1">
      <c r="A15" s="303" t="s">
        <v>1152</v>
      </c>
      <c r="B15" s="448">
        <v>5158563</v>
      </c>
      <c r="C15" s="449">
        <v>67217826</v>
      </c>
      <c r="D15" s="450">
        <v>2117518</v>
      </c>
      <c r="E15" s="450">
        <v>27270323</v>
      </c>
      <c r="F15" s="450">
        <v>839439</v>
      </c>
      <c r="G15" s="450">
        <v>11854464</v>
      </c>
      <c r="H15" s="450">
        <v>2201606</v>
      </c>
      <c r="I15" s="450">
        <v>28093038</v>
      </c>
      <c r="J15" s="304" t="s">
        <v>1145</v>
      </c>
    </row>
    <row r="16" spans="1:10" s="305" customFormat="1" ht="17.25" customHeight="1">
      <c r="A16" s="293" t="s">
        <v>1146</v>
      </c>
      <c r="B16" s="456"/>
      <c r="C16" s="456"/>
      <c r="D16" s="456"/>
      <c r="E16" s="456"/>
      <c r="F16" s="1076" t="s">
        <v>1147</v>
      </c>
      <c r="G16" s="1076"/>
      <c r="H16" s="1076"/>
      <c r="I16" s="1076"/>
      <c r="J16" s="1076"/>
    </row>
    <row r="17" spans="1:10" s="305" customFormat="1" ht="17.25" customHeight="1">
      <c r="A17" s="456" t="s">
        <v>1148</v>
      </c>
      <c r="B17" s="456"/>
      <c r="C17" s="456"/>
      <c r="D17" s="456"/>
      <c r="E17" s="456"/>
      <c r="F17" s="456"/>
      <c r="G17" s="456"/>
      <c r="H17" s="456"/>
      <c r="I17" s="456"/>
      <c r="J17" s="456"/>
    </row>
    <row r="18" spans="1:10" ht="12.75">
      <c r="A18" s="456"/>
      <c r="B18" s="456"/>
      <c r="C18" s="456"/>
      <c r="D18" s="456"/>
      <c r="E18" s="456"/>
      <c r="F18" s="456"/>
      <c r="G18" s="456"/>
      <c r="H18" s="456"/>
      <c r="I18" s="456"/>
      <c r="J18" s="456"/>
    </row>
  </sheetData>
  <mergeCells count="15">
    <mergeCell ref="F16:J16"/>
    <mergeCell ref="B5:C5"/>
    <mergeCell ref="D5:E5"/>
    <mergeCell ref="F5:G5"/>
    <mergeCell ref="H5:I5"/>
    <mergeCell ref="A1:J1"/>
    <mergeCell ref="A3:A6"/>
    <mergeCell ref="B3:C3"/>
    <mergeCell ref="D3:E3"/>
    <mergeCell ref="F3:I3"/>
    <mergeCell ref="J3:J6"/>
    <mergeCell ref="B4:C4"/>
    <mergeCell ref="D4:E4"/>
    <mergeCell ref="F4:G4"/>
    <mergeCell ref="H4:I4"/>
  </mergeCells>
  <printOptions/>
  <pageMargins left="0.7480314960629921" right="0.96" top="0.984251968503937" bottom="0.984251968503937" header="0.5118110236220472" footer="0.5118110236220472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7">
      <selection activeCell="D8" sqref="D8"/>
    </sheetView>
  </sheetViews>
  <sheetFormatPr defaultColWidth="9.140625" defaultRowHeight="12.75"/>
  <cols>
    <col min="1" max="1" width="20.421875" style="306" customWidth="1"/>
    <col min="2" max="2" width="18.421875" style="306" customWidth="1"/>
    <col min="3" max="3" width="18.7109375" style="306" customWidth="1"/>
    <col min="4" max="4" width="18.28125" style="306" customWidth="1"/>
    <col min="5" max="5" width="18.00390625" style="306" customWidth="1"/>
    <col min="6" max="6" width="18.57421875" style="306" customWidth="1"/>
    <col min="7" max="7" width="18.7109375" style="306" customWidth="1"/>
    <col min="8" max="8" width="15.8515625" style="306" customWidth="1"/>
    <col min="9" max="16384" width="9.140625" style="306" customWidth="1"/>
  </cols>
  <sheetData>
    <row r="1" spans="1:8" ht="48.75" customHeight="1">
      <c r="A1" s="1077" t="s">
        <v>1463</v>
      </c>
      <c r="B1" s="1065"/>
      <c r="C1" s="1065"/>
      <c r="D1" s="1065"/>
      <c r="E1" s="1065"/>
      <c r="F1" s="1065"/>
      <c r="G1" s="1065"/>
      <c r="H1" s="1065"/>
    </row>
    <row r="2" spans="1:8" s="841" customFormat="1" ht="30.75" customHeight="1">
      <c r="A2" s="792" t="s">
        <v>1464</v>
      </c>
      <c r="H2" s="773" t="s">
        <v>1465</v>
      </c>
    </row>
    <row r="3" spans="1:8" s="841" customFormat="1" ht="32.25" customHeight="1">
      <c r="A3" s="1078"/>
      <c r="B3" s="711" t="s">
        <v>1466</v>
      </c>
      <c r="C3" s="1081" t="s">
        <v>1467</v>
      </c>
      <c r="D3" s="1082"/>
      <c r="E3" s="1083" t="s">
        <v>1468</v>
      </c>
      <c r="F3" s="1084"/>
      <c r="G3" s="1082"/>
      <c r="H3" s="842"/>
    </row>
    <row r="4" spans="1:8" s="841" customFormat="1" ht="24.75" customHeight="1">
      <c r="A4" s="1079"/>
      <c r="B4" s="843" t="s">
        <v>1469</v>
      </c>
      <c r="C4" s="711" t="s">
        <v>1470</v>
      </c>
      <c r="D4" s="711" t="s">
        <v>1471</v>
      </c>
      <c r="E4" s="711" t="s">
        <v>1472</v>
      </c>
      <c r="F4" s="711" t="s">
        <v>1473</v>
      </c>
      <c r="G4" s="711" t="s">
        <v>1474</v>
      </c>
      <c r="H4" s="844"/>
    </row>
    <row r="5" spans="1:8" s="841" customFormat="1" ht="45" customHeight="1">
      <c r="A5" s="1080"/>
      <c r="B5" s="845" t="s">
        <v>1475</v>
      </c>
      <c r="C5" s="845" t="s">
        <v>1476</v>
      </c>
      <c r="D5" s="845" t="s">
        <v>1477</v>
      </c>
      <c r="E5" s="845" t="s">
        <v>1460</v>
      </c>
      <c r="F5" s="845" t="s">
        <v>1478</v>
      </c>
      <c r="G5" s="845" t="s">
        <v>1479</v>
      </c>
      <c r="H5" s="846"/>
    </row>
    <row r="6" spans="1:8" s="212" customFormat="1" ht="39" customHeight="1">
      <c r="A6" s="297" t="s">
        <v>1128</v>
      </c>
      <c r="B6" s="614">
        <v>6425770</v>
      </c>
      <c r="C6" s="615">
        <v>11681326</v>
      </c>
      <c r="D6" s="615">
        <v>30527589</v>
      </c>
      <c r="E6" s="615">
        <f>SUM(F6:G6)</f>
        <v>195302973</v>
      </c>
      <c r="F6" s="615">
        <v>141139274</v>
      </c>
      <c r="G6" s="616">
        <v>54163699</v>
      </c>
      <c r="H6" s="451" t="s">
        <v>1128</v>
      </c>
    </row>
    <row r="7" spans="1:8" s="212" customFormat="1" ht="39" customHeight="1">
      <c r="A7" s="297" t="s">
        <v>137</v>
      </c>
      <c r="B7" s="614">
        <v>6502647</v>
      </c>
      <c r="C7" s="615">
        <v>11485608</v>
      </c>
      <c r="D7" s="615">
        <v>31773739</v>
      </c>
      <c r="E7" s="615">
        <f>SUM(F7:G7)</f>
        <v>189209749</v>
      </c>
      <c r="F7" s="615">
        <v>134200496</v>
      </c>
      <c r="G7" s="616">
        <v>55009253</v>
      </c>
      <c r="H7" s="298" t="s">
        <v>137</v>
      </c>
    </row>
    <row r="8" spans="1:8" s="212" customFormat="1" ht="39" customHeight="1">
      <c r="A8" s="297" t="s">
        <v>1129</v>
      </c>
      <c r="B8" s="614">
        <v>8016069</v>
      </c>
      <c r="C8" s="615">
        <v>13921857</v>
      </c>
      <c r="D8" s="615">
        <v>40629597</v>
      </c>
      <c r="E8" s="615">
        <f>SUM(F8:G8)</f>
        <v>244533287</v>
      </c>
      <c r="F8" s="615">
        <v>174401127</v>
      </c>
      <c r="G8" s="616">
        <v>70132160</v>
      </c>
      <c r="H8" s="298" t="s">
        <v>1129</v>
      </c>
    </row>
    <row r="9" spans="1:8" s="212" customFormat="1" ht="39" customHeight="1">
      <c r="A9" s="297" t="s">
        <v>1130</v>
      </c>
      <c r="B9" s="614">
        <v>8445450</v>
      </c>
      <c r="C9" s="615">
        <v>14474788</v>
      </c>
      <c r="D9" s="615">
        <v>44261309</v>
      </c>
      <c r="E9" s="615">
        <f>SUM(F9:G9)</f>
        <v>273349532</v>
      </c>
      <c r="F9" s="615">
        <v>196436885</v>
      </c>
      <c r="G9" s="616">
        <v>76912647</v>
      </c>
      <c r="H9" s="298" t="s">
        <v>1130</v>
      </c>
    </row>
    <row r="10" spans="1:8" s="212" customFormat="1" ht="39" customHeight="1">
      <c r="A10" s="297" t="s">
        <v>530</v>
      </c>
      <c r="B10" s="617">
        <v>10270414</v>
      </c>
      <c r="C10" s="615">
        <v>14927724</v>
      </c>
      <c r="D10" s="615">
        <v>48758580</v>
      </c>
      <c r="E10" s="615">
        <v>303934618</v>
      </c>
      <c r="F10" s="615">
        <v>219834885</v>
      </c>
      <c r="G10" s="616">
        <v>84099733</v>
      </c>
      <c r="H10" s="298" t="s">
        <v>530</v>
      </c>
    </row>
    <row r="11" spans="1:8" s="371" customFormat="1" ht="39" customHeight="1">
      <c r="A11" s="299" t="s">
        <v>744</v>
      </c>
      <c r="B11" s="618">
        <f aca="true" t="shared" si="0" ref="B11:G11">SUM(B12:B13)</f>
        <v>10610294</v>
      </c>
      <c r="C11" s="618">
        <f t="shared" si="0"/>
        <v>15171485</v>
      </c>
      <c r="D11" s="618">
        <f t="shared" si="0"/>
        <v>52865590</v>
      </c>
      <c r="E11" s="618">
        <f>SUM(F11:G11)</f>
        <v>346679896</v>
      </c>
      <c r="F11" s="618">
        <f t="shared" si="0"/>
        <v>257529756</v>
      </c>
      <c r="G11" s="619">
        <f t="shared" si="0"/>
        <v>89150140</v>
      </c>
      <c r="H11" s="300" t="s">
        <v>744</v>
      </c>
    </row>
    <row r="12" spans="1:8" s="212" customFormat="1" ht="39" customHeight="1">
      <c r="A12" s="297" t="s">
        <v>1480</v>
      </c>
      <c r="B12" s="620">
        <v>72756</v>
      </c>
      <c r="C12" s="615">
        <v>685758</v>
      </c>
      <c r="D12" s="615">
        <v>1088097</v>
      </c>
      <c r="E12" s="615">
        <v>89645642</v>
      </c>
      <c r="F12" s="615">
        <v>74425567</v>
      </c>
      <c r="G12" s="616">
        <v>15220075</v>
      </c>
      <c r="H12" s="307" t="s">
        <v>1481</v>
      </c>
    </row>
    <row r="13" spans="1:8" s="212" customFormat="1" ht="39" customHeight="1">
      <c r="A13" s="296" t="s">
        <v>1482</v>
      </c>
      <c r="B13" s="621">
        <v>10537538</v>
      </c>
      <c r="C13" s="622">
        <v>14485727</v>
      </c>
      <c r="D13" s="622">
        <v>51777493</v>
      </c>
      <c r="E13" s="622">
        <v>257034254</v>
      </c>
      <c r="F13" s="622">
        <v>183104189</v>
      </c>
      <c r="G13" s="623">
        <v>73930065</v>
      </c>
      <c r="H13" s="308" t="s">
        <v>1483</v>
      </c>
    </row>
    <row r="14" ht="14.25">
      <c r="A14" s="293" t="s">
        <v>1484</v>
      </c>
    </row>
  </sheetData>
  <mergeCells count="4">
    <mergeCell ref="A1:H1"/>
    <mergeCell ref="A3:A5"/>
    <mergeCell ref="C3:D3"/>
    <mergeCell ref="E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7">
      <selection activeCell="E12" sqref="E12"/>
    </sheetView>
  </sheetViews>
  <sheetFormatPr defaultColWidth="9.140625" defaultRowHeight="12.75"/>
  <cols>
    <col min="1" max="1" width="16.28125" style="0" customWidth="1"/>
    <col min="2" max="2" width="16.7109375" style="0" customWidth="1"/>
    <col min="3" max="3" width="16.28125" style="0" customWidth="1"/>
    <col min="4" max="7" width="16.57421875" style="0" customWidth="1"/>
    <col min="8" max="8" width="15.57421875" style="0" customWidth="1"/>
    <col min="9" max="14" width="15.140625" style="0" customWidth="1"/>
  </cols>
  <sheetData>
    <row r="1" spans="1:8" s="3" customFormat="1" ht="32.25" customHeight="1">
      <c r="A1" s="961" t="s">
        <v>0</v>
      </c>
      <c r="B1" s="961"/>
      <c r="C1" s="961"/>
      <c r="D1" s="961"/>
      <c r="E1" s="961"/>
      <c r="F1" s="961"/>
      <c r="G1" s="961"/>
      <c r="H1" s="961"/>
    </row>
    <row r="2" spans="1:8" s="54" customFormat="1" ht="15" customHeight="1">
      <c r="A2" s="54" t="s">
        <v>1</v>
      </c>
      <c r="H2" s="807" t="s">
        <v>2</v>
      </c>
    </row>
    <row r="3" spans="1:8" s="730" customFormat="1" ht="24.75" customHeight="1">
      <c r="A3" s="1007" t="s">
        <v>138</v>
      </c>
      <c r="B3" s="749" t="s">
        <v>139</v>
      </c>
      <c r="C3" s="1034" t="s">
        <v>140</v>
      </c>
      <c r="D3" s="984"/>
      <c r="E3" s="838" t="s">
        <v>141</v>
      </c>
      <c r="F3" s="838" t="s">
        <v>142</v>
      </c>
      <c r="G3" s="838" t="s">
        <v>143</v>
      </c>
      <c r="H3" s="1000" t="s">
        <v>144</v>
      </c>
    </row>
    <row r="4" spans="1:8" s="730" customFormat="1" ht="24.75" customHeight="1">
      <c r="A4" s="1006"/>
      <c r="B4" s="839"/>
      <c r="C4" s="997" t="s">
        <v>145</v>
      </c>
      <c r="D4" s="998"/>
      <c r="E4" s="839" t="s">
        <v>146</v>
      </c>
      <c r="F4" s="839" t="s">
        <v>147</v>
      </c>
      <c r="G4" s="839" t="s">
        <v>148</v>
      </c>
      <c r="H4" s="1001"/>
    </row>
    <row r="5" spans="1:8" s="730" customFormat="1" ht="24.75" customHeight="1">
      <c r="A5" s="1006"/>
      <c r="B5" s="839" t="s">
        <v>471</v>
      </c>
      <c r="C5" s="749" t="s">
        <v>149</v>
      </c>
      <c r="D5" s="749" t="s">
        <v>150</v>
      </c>
      <c r="E5" s="839" t="s">
        <v>151</v>
      </c>
      <c r="F5" s="839" t="s">
        <v>152</v>
      </c>
      <c r="G5" s="839" t="s">
        <v>153</v>
      </c>
      <c r="H5" s="1001"/>
    </row>
    <row r="6" spans="1:8" s="730" customFormat="1" ht="24.75" customHeight="1">
      <c r="A6" s="998"/>
      <c r="B6" s="820" t="s">
        <v>154</v>
      </c>
      <c r="C6" s="840" t="s">
        <v>155</v>
      </c>
      <c r="D6" s="840" t="s">
        <v>156</v>
      </c>
      <c r="E6" s="820" t="s">
        <v>157</v>
      </c>
      <c r="F6" s="820" t="s">
        <v>158</v>
      </c>
      <c r="G6" s="820" t="s">
        <v>159</v>
      </c>
      <c r="H6" s="999"/>
    </row>
    <row r="7" spans="1:8" s="2" customFormat="1" ht="28.5" customHeight="1">
      <c r="A7" s="209" t="s">
        <v>1259</v>
      </c>
      <c r="B7" s="630">
        <v>89824</v>
      </c>
      <c r="C7" s="624">
        <v>1614</v>
      </c>
      <c r="D7" s="624">
        <v>25448</v>
      </c>
      <c r="E7" s="624">
        <v>63187</v>
      </c>
      <c r="F7" s="624">
        <v>138</v>
      </c>
      <c r="G7" s="625">
        <v>1051</v>
      </c>
      <c r="H7" s="406" t="s">
        <v>1230</v>
      </c>
    </row>
    <row r="8" spans="1:8" s="2" customFormat="1" ht="28.5" customHeight="1">
      <c r="A8" s="209" t="s">
        <v>752</v>
      </c>
      <c r="B8" s="630">
        <v>25450</v>
      </c>
      <c r="C8" s="624">
        <v>298</v>
      </c>
      <c r="D8" s="624">
        <v>4123</v>
      </c>
      <c r="E8" s="624">
        <v>21203</v>
      </c>
      <c r="F8" s="624">
        <v>20</v>
      </c>
      <c r="G8" s="625">
        <v>104</v>
      </c>
      <c r="H8" s="242" t="s">
        <v>1231</v>
      </c>
    </row>
    <row r="9" spans="1:8" s="2" customFormat="1" ht="28.5" customHeight="1">
      <c r="A9" s="209" t="s">
        <v>1260</v>
      </c>
      <c r="B9" s="630">
        <v>93934</v>
      </c>
      <c r="C9" s="624">
        <v>1877</v>
      </c>
      <c r="D9" s="624">
        <v>27581</v>
      </c>
      <c r="E9" s="624">
        <v>64807</v>
      </c>
      <c r="F9" s="624">
        <v>147</v>
      </c>
      <c r="G9" s="625">
        <v>1399</v>
      </c>
      <c r="H9" s="242" t="s">
        <v>1232</v>
      </c>
    </row>
    <row r="10" spans="1:8" s="2" customFormat="1" ht="28.5" customHeight="1">
      <c r="A10" s="210" t="s">
        <v>753</v>
      </c>
      <c r="B10" s="630">
        <v>26414</v>
      </c>
      <c r="C10" s="624">
        <v>338</v>
      </c>
      <c r="D10" s="624">
        <v>4195</v>
      </c>
      <c r="E10" s="624">
        <v>22080</v>
      </c>
      <c r="F10" s="624">
        <v>20</v>
      </c>
      <c r="G10" s="625">
        <v>119</v>
      </c>
      <c r="H10" s="242" t="s">
        <v>1256</v>
      </c>
    </row>
    <row r="11" spans="1:8" s="2" customFormat="1" ht="28.5" customHeight="1">
      <c r="A11" s="209" t="s">
        <v>1261</v>
      </c>
      <c r="B11" s="630">
        <v>97927</v>
      </c>
      <c r="C11" s="624">
        <v>2762</v>
      </c>
      <c r="D11" s="624">
        <v>32163</v>
      </c>
      <c r="E11" s="624">
        <v>63802</v>
      </c>
      <c r="F11" s="624">
        <v>134</v>
      </c>
      <c r="G11" s="625">
        <v>1828</v>
      </c>
      <c r="H11" s="242" t="s">
        <v>1234</v>
      </c>
    </row>
    <row r="12" spans="1:8" s="2" customFormat="1" ht="28.5" customHeight="1">
      <c r="A12" s="210" t="s">
        <v>754</v>
      </c>
      <c r="B12" s="630">
        <v>27307</v>
      </c>
      <c r="C12" s="624">
        <v>477</v>
      </c>
      <c r="D12" s="624">
        <v>4747</v>
      </c>
      <c r="E12" s="624">
        <v>22391</v>
      </c>
      <c r="F12" s="624">
        <v>24</v>
      </c>
      <c r="G12" s="625">
        <v>145</v>
      </c>
      <c r="H12" s="242" t="s">
        <v>1235</v>
      </c>
    </row>
    <row r="13" spans="1:8" s="2" customFormat="1" ht="28.5" customHeight="1">
      <c r="A13" s="158" t="s">
        <v>1262</v>
      </c>
      <c r="B13" s="630">
        <v>95961</v>
      </c>
      <c r="C13" s="624">
        <v>3750</v>
      </c>
      <c r="D13" s="624">
        <v>34871</v>
      </c>
      <c r="E13" s="624">
        <v>60722</v>
      </c>
      <c r="F13" s="624">
        <v>112</v>
      </c>
      <c r="G13" s="625">
        <v>256</v>
      </c>
      <c r="H13" s="242" t="s">
        <v>1236</v>
      </c>
    </row>
    <row r="14" spans="1:8" s="2" customFormat="1" ht="28.5" customHeight="1">
      <c r="A14" s="159" t="s">
        <v>755</v>
      </c>
      <c r="B14" s="630">
        <v>27023</v>
      </c>
      <c r="C14" s="624">
        <v>628</v>
      </c>
      <c r="D14" s="624">
        <v>5608</v>
      </c>
      <c r="E14" s="624">
        <v>21309</v>
      </c>
      <c r="F14" s="624">
        <v>27</v>
      </c>
      <c r="G14" s="625">
        <v>79</v>
      </c>
      <c r="H14" s="242" t="s">
        <v>1237</v>
      </c>
    </row>
    <row r="15" spans="1:8" s="195" customFormat="1" ht="28.5" customHeight="1">
      <c r="A15" s="193" t="s">
        <v>1290</v>
      </c>
      <c r="B15" s="631">
        <v>123567</v>
      </c>
      <c r="C15" s="626">
        <v>5062</v>
      </c>
      <c r="D15" s="626">
        <v>43188</v>
      </c>
      <c r="E15" s="626">
        <v>80049</v>
      </c>
      <c r="F15" s="626">
        <v>162</v>
      </c>
      <c r="G15" s="627">
        <v>168</v>
      </c>
      <c r="H15" s="194" t="s">
        <v>1290</v>
      </c>
    </row>
    <row r="16" spans="1:8" s="192" customFormat="1" ht="28.5" customHeight="1">
      <c r="A16" s="190" t="s">
        <v>517</v>
      </c>
      <c r="B16" s="632">
        <f>SUM(D16,E16:G16)</f>
        <v>126375</v>
      </c>
      <c r="C16" s="628">
        <v>6243</v>
      </c>
      <c r="D16" s="628">
        <v>47020</v>
      </c>
      <c r="E16" s="628">
        <v>79032</v>
      </c>
      <c r="F16" s="628">
        <v>141</v>
      </c>
      <c r="G16" s="629">
        <v>182</v>
      </c>
      <c r="H16" s="191" t="s">
        <v>517</v>
      </c>
    </row>
    <row r="17" spans="1:8" s="123" customFormat="1" ht="15" customHeight="1">
      <c r="A17" s="1" t="s">
        <v>208</v>
      </c>
      <c r="H17" s="125" t="s">
        <v>209</v>
      </c>
    </row>
    <row r="18" s="1" customFormat="1" ht="15" customHeight="1">
      <c r="H18" s="119"/>
    </row>
    <row r="19" s="82" customFormat="1" ht="13.5"/>
    <row r="20" s="82" customFormat="1" ht="13.5"/>
    <row r="21" s="82" customFormat="1" ht="13.5"/>
    <row r="22" s="82" customFormat="1" ht="13.5"/>
    <row r="23" s="82" customFormat="1" ht="13.5"/>
    <row r="24" s="82" customFormat="1" ht="13.5"/>
    <row r="25" s="82" customFormat="1" ht="13.5"/>
    <row r="26" s="82" customFormat="1" ht="13.5"/>
    <row r="27" s="82" customFormat="1" ht="13.5"/>
    <row r="28" s="82" customFormat="1" ht="13.5"/>
    <row r="29" s="82" customFormat="1" ht="13.5"/>
    <row r="30" s="82" customFormat="1" ht="13.5"/>
    <row r="31" s="82" customFormat="1" ht="13.5"/>
    <row r="32" s="82" customFormat="1" ht="13.5"/>
    <row r="33" s="82" customFormat="1" ht="13.5"/>
  </sheetData>
  <mergeCells count="5">
    <mergeCell ref="A1:H1"/>
    <mergeCell ref="A3:A6"/>
    <mergeCell ref="C3:D3"/>
    <mergeCell ref="H3:H6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0">
      <selection activeCell="D11" sqref="D11"/>
    </sheetView>
  </sheetViews>
  <sheetFormatPr defaultColWidth="9.140625" defaultRowHeight="12.75"/>
  <cols>
    <col min="1" max="1" width="15.7109375" style="24" customWidth="1"/>
    <col min="2" max="12" width="11.28125" style="24" customWidth="1"/>
    <col min="13" max="13" width="15.7109375" style="24" customWidth="1"/>
    <col min="14" max="22" width="9.28125" style="24" customWidth="1"/>
    <col min="23" max="16384" width="9.140625" style="24" customWidth="1"/>
  </cols>
  <sheetData>
    <row r="1" spans="1:12" s="37" customFormat="1" ht="31.5" customHeight="1">
      <c r="A1" s="974" t="s">
        <v>1242</v>
      </c>
      <c r="B1" s="974"/>
      <c r="C1" s="974"/>
      <c r="D1" s="974"/>
      <c r="E1" s="974"/>
      <c r="F1" s="974"/>
      <c r="G1" s="974"/>
      <c r="H1" s="974"/>
      <c r="I1" s="974"/>
      <c r="J1" s="974"/>
      <c r="K1" s="974"/>
      <c r="L1" s="974"/>
    </row>
    <row r="2" spans="1:13" s="54" customFormat="1" ht="18.75" customHeight="1">
      <c r="A2" s="54" t="s">
        <v>750</v>
      </c>
      <c r="M2" s="55" t="s">
        <v>751</v>
      </c>
    </row>
    <row r="3" spans="1:13" s="730" customFormat="1" ht="22.5" customHeight="1">
      <c r="A3" s="964" t="s">
        <v>756</v>
      </c>
      <c r="B3" s="785" t="s">
        <v>757</v>
      </c>
      <c r="C3" s="967" t="s">
        <v>758</v>
      </c>
      <c r="D3" s="968"/>
      <c r="E3" s="783" t="s">
        <v>759</v>
      </c>
      <c r="F3" s="783" t="s">
        <v>760</v>
      </c>
      <c r="G3" s="785" t="s">
        <v>766</v>
      </c>
      <c r="H3" s="783" t="s">
        <v>761</v>
      </c>
      <c r="I3" s="783" t="s">
        <v>762</v>
      </c>
      <c r="J3" s="783" t="s">
        <v>763</v>
      </c>
      <c r="K3" s="783" t="s">
        <v>764</v>
      </c>
      <c r="L3" s="783" t="s">
        <v>765</v>
      </c>
      <c r="M3" s="969" t="s">
        <v>767</v>
      </c>
    </row>
    <row r="4" spans="1:13" s="730" customFormat="1" ht="22.5" customHeight="1">
      <c r="A4" s="965"/>
      <c r="B4" s="80"/>
      <c r="C4" s="971" t="s">
        <v>768</v>
      </c>
      <c r="D4" s="966"/>
      <c r="E4" s="80"/>
      <c r="F4" s="80" t="s">
        <v>769</v>
      </c>
      <c r="G4" s="80"/>
      <c r="H4" s="80"/>
      <c r="I4" s="80"/>
      <c r="J4" s="786" t="s">
        <v>770</v>
      </c>
      <c r="K4" s="80"/>
      <c r="L4" s="786" t="s">
        <v>771</v>
      </c>
      <c r="M4" s="970"/>
    </row>
    <row r="5" spans="1:13" s="730" customFormat="1" ht="22.5" customHeight="1">
      <c r="A5" s="965"/>
      <c r="B5" s="80"/>
      <c r="C5" s="783" t="s">
        <v>772</v>
      </c>
      <c r="D5" s="783" t="s">
        <v>773</v>
      </c>
      <c r="E5" s="80"/>
      <c r="F5" s="80" t="s">
        <v>774</v>
      </c>
      <c r="G5" s="80"/>
      <c r="H5" s="80"/>
      <c r="I5" s="80"/>
      <c r="J5" s="80"/>
      <c r="K5" s="80" t="s">
        <v>775</v>
      </c>
      <c r="L5" s="789" t="s">
        <v>776</v>
      </c>
      <c r="M5" s="970"/>
    </row>
    <row r="6" spans="1:13" s="730" customFormat="1" ht="22.5" customHeight="1">
      <c r="A6" s="966"/>
      <c r="B6" s="81" t="s">
        <v>777</v>
      </c>
      <c r="C6" s="81" t="s">
        <v>778</v>
      </c>
      <c r="D6" s="81" t="s">
        <v>779</v>
      </c>
      <c r="E6" s="81" t="s">
        <v>780</v>
      </c>
      <c r="F6" s="81" t="s">
        <v>781</v>
      </c>
      <c r="G6" s="790" t="s">
        <v>786</v>
      </c>
      <c r="H6" s="81" t="s">
        <v>782</v>
      </c>
      <c r="I6" s="81" t="s">
        <v>783</v>
      </c>
      <c r="J6" s="790" t="s">
        <v>784</v>
      </c>
      <c r="K6" s="81" t="s">
        <v>785</v>
      </c>
      <c r="L6" s="81" t="s">
        <v>785</v>
      </c>
      <c r="M6" s="971"/>
    </row>
    <row r="7" spans="1:13" s="15" customFormat="1" ht="34.5" customHeight="1">
      <c r="A7" s="156" t="s">
        <v>1244</v>
      </c>
      <c r="B7" s="548">
        <f>SUM(C7:L7)</f>
        <v>1989</v>
      </c>
      <c r="C7" s="689">
        <v>331</v>
      </c>
      <c r="D7" s="26">
        <v>0</v>
      </c>
      <c r="E7" s="689">
        <v>89</v>
      </c>
      <c r="F7" s="689">
        <v>46</v>
      </c>
      <c r="G7" s="25">
        <v>8</v>
      </c>
      <c r="H7" s="25">
        <v>8</v>
      </c>
      <c r="I7" s="689">
        <v>769</v>
      </c>
      <c r="J7" s="689">
        <v>364</v>
      </c>
      <c r="K7" s="689">
        <v>357</v>
      </c>
      <c r="L7" s="25">
        <v>17</v>
      </c>
      <c r="M7" s="411" t="s">
        <v>1230</v>
      </c>
    </row>
    <row r="8" spans="1:13" s="15" customFormat="1" ht="34.5" customHeight="1">
      <c r="A8" s="156" t="s">
        <v>787</v>
      </c>
      <c r="B8" s="549">
        <v>165</v>
      </c>
      <c r="C8" s="690">
        <v>26</v>
      </c>
      <c r="D8" s="26">
        <v>0</v>
      </c>
      <c r="E8" s="690">
        <v>9</v>
      </c>
      <c r="F8" s="690">
        <v>5</v>
      </c>
      <c r="G8" s="27">
        <v>0</v>
      </c>
      <c r="H8" s="27">
        <v>0</v>
      </c>
      <c r="I8" s="690">
        <v>34</v>
      </c>
      <c r="J8" s="690">
        <v>40</v>
      </c>
      <c r="K8" s="690">
        <v>51</v>
      </c>
      <c r="L8" s="27">
        <v>0</v>
      </c>
      <c r="M8" s="412" t="s">
        <v>1231</v>
      </c>
    </row>
    <row r="9" spans="1:13" s="15" customFormat="1" ht="34.5" customHeight="1">
      <c r="A9" s="156" t="s">
        <v>1243</v>
      </c>
      <c r="B9" s="548">
        <f>SUM(C9:L9)</f>
        <v>2245</v>
      </c>
      <c r="C9" s="689">
        <v>386</v>
      </c>
      <c r="D9" s="26">
        <v>0</v>
      </c>
      <c r="E9" s="689">
        <v>98</v>
      </c>
      <c r="F9" s="689">
        <v>57</v>
      </c>
      <c r="G9" s="25">
        <v>8</v>
      </c>
      <c r="H9" s="25">
        <v>9</v>
      </c>
      <c r="I9" s="689">
        <v>875</v>
      </c>
      <c r="J9" s="689">
        <v>380</v>
      </c>
      <c r="K9" s="689">
        <v>410</v>
      </c>
      <c r="L9" s="25">
        <v>22</v>
      </c>
      <c r="M9" s="412" t="s">
        <v>1232</v>
      </c>
    </row>
    <row r="10" spans="1:13" s="15" customFormat="1" ht="34.5" customHeight="1">
      <c r="A10" s="157" t="s">
        <v>788</v>
      </c>
      <c r="B10" s="549">
        <v>169</v>
      </c>
      <c r="C10" s="690">
        <v>29</v>
      </c>
      <c r="D10" s="26">
        <v>0</v>
      </c>
      <c r="E10" s="690">
        <v>8</v>
      </c>
      <c r="F10" s="690">
        <v>7</v>
      </c>
      <c r="G10" s="27">
        <v>0</v>
      </c>
      <c r="H10" s="27">
        <v>0</v>
      </c>
      <c r="I10" s="690">
        <v>24</v>
      </c>
      <c r="J10" s="690">
        <v>57</v>
      </c>
      <c r="K10" s="690">
        <v>44</v>
      </c>
      <c r="L10" s="27">
        <v>0</v>
      </c>
      <c r="M10" s="412" t="s">
        <v>1233</v>
      </c>
    </row>
    <row r="11" spans="1:13" s="15" customFormat="1" ht="34.5" customHeight="1">
      <c r="A11" s="156" t="s">
        <v>1245</v>
      </c>
      <c r="B11" s="548">
        <v>2479</v>
      </c>
      <c r="C11" s="689">
        <v>395</v>
      </c>
      <c r="D11" s="26">
        <v>0</v>
      </c>
      <c r="E11" s="689">
        <v>106</v>
      </c>
      <c r="F11" s="689">
        <v>63</v>
      </c>
      <c r="G11" s="25">
        <v>9</v>
      </c>
      <c r="H11" s="25">
        <v>9</v>
      </c>
      <c r="I11" s="689">
        <v>971</v>
      </c>
      <c r="J11" s="689">
        <v>377</v>
      </c>
      <c r="K11" s="689">
        <v>465</v>
      </c>
      <c r="L11" s="25">
        <v>21</v>
      </c>
      <c r="M11" s="412" t="s">
        <v>1234</v>
      </c>
    </row>
    <row r="12" spans="1:13" s="15" customFormat="1" ht="34.5" customHeight="1">
      <c r="A12" s="157" t="s">
        <v>789</v>
      </c>
      <c r="B12" s="549">
        <v>181</v>
      </c>
      <c r="C12" s="690">
        <v>31</v>
      </c>
      <c r="D12" s="26">
        <v>0</v>
      </c>
      <c r="E12" s="690">
        <v>8</v>
      </c>
      <c r="F12" s="690">
        <v>8</v>
      </c>
      <c r="G12" s="27">
        <v>0</v>
      </c>
      <c r="H12" s="27">
        <v>0</v>
      </c>
      <c r="I12" s="690">
        <v>27</v>
      </c>
      <c r="J12" s="690">
        <v>54</v>
      </c>
      <c r="K12" s="690">
        <v>53</v>
      </c>
      <c r="L12" s="27">
        <v>0</v>
      </c>
      <c r="M12" s="412" t="s">
        <v>1235</v>
      </c>
    </row>
    <row r="13" spans="1:13" s="31" customFormat="1" ht="34.5" customHeight="1">
      <c r="A13" s="158" t="s">
        <v>1246</v>
      </c>
      <c r="B13" s="550">
        <f>SUM(C13:L13)</f>
        <v>2487</v>
      </c>
      <c r="C13" s="691">
        <v>436</v>
      </c>
      <c r="D13" s="30">
        <v>0</v>
      </c>
      <c r="E13" s="691">
        <v>110</v>
      </c>
      <c r="F13" s="691">
        <v>66</v>
      </c>
      <c r="G13" s="29">
        <v>12</v>
      </c>
      <c r="H13" s="29">
        <v>2</v>
      </c>
      <c r="I13" s="691">
        <v>1031</v>
      </c>
      <c r="J13" s="691">
        <v>361</v>
      </c>
      <c r="K13" s="691">
        <v>449</v>
      </c>
      <c r="L13" s="29">
        <v>20</v>
      </c>
      <c r="M13" s="412" t="s">
        <v>1236</v>
      </c>
    </row>
    <row r="14" spans="1:13" s="31" customFormat="1" ht="34.5" customHeight="1">
      <c r="A14" s="159" t="s">
        <v>790</v>
      </c>
      <c r="B14" s="421">
        <v>206</v>
      </c>
      <c r="C14" s="691">
        <v>39</v>
      </c>
      <c r="D14" s="30">
        <v>0</v>
      </c>
      <c r="E14" s="691">
        <v>8</v>
      </c>
      <c r="F14" s="691">
        <v>9</v>
      </c>
      <c r="G14" s="29">
        <v>0</v>
      </c>
      <c r="H14" s="29">
        <v>0</v>
      </c>
      <c r="I14" s="691">
        <v>39</v>
      </c>
      <c r="J14" s="691">
        <v>53</v>
      </c>
      <c r="K14" s="691">
        <v>58</v>
      </c>
      <c r="L14" s="29">
        <v>0</v>
      </c>
      <c r="M14" s="412" t="s">
        <v>1237</v>
      </c>
    </row>
    <row r="15" spans="1:13" s="31" customFormat="1" ht="34.5" customHeight="1">
      <c r="A15" s="16" t="s">
        <v>793</v>
      </c>
      <c r="B15" s="421">
        <f>SUM(C15:L15)</f>
        <v>3032</v>
      </c>
      <c r="C15" s="691">
        <v>520</v>
      </c>
      <c r="D15" s="29">
        <v>0</v>
      </c>
      <c r="E15" s="691">
        <v>123</v>
      </c>
      <c r="F15" s="691">
        <v>84</v>
      </c>
      <c r="G15" s="29">
        <v>14</v>
      </c>
      <c r="H15" s="29">
        <v>3</v>
      </c>
      <c r="I15" s="691">
        <v>1158</v>
      </c>
      <c r="J15" s="691">
        <v>503</v>
      </c>
      <c r="K15" s="691">
        <v>606</v>
      </c>
      <c r="L15" s="29">
        <v>21</v>
      </c>
      <c r="M15" s="36" t="s">
        <v>793</v>
      </c>
    </row>
    <row r="16" spans="1:13" s="32" customFormat="1" ht="34.5" customHeight="1">
      <c r="A16" s="22" t="s">
        <v>744</v>
      </c>
      <c r="B16" s="551">
        <f>SUM(C16:L16)</f>
        <v>3082</v>
      </c>
      <c r="C16" s="692">
        <v>528</v>
      </c>
      <c r="D16" s="34" t="s">
        <v>526</v>
      </c>
      <c r="E16" s="692">
        <v>130</v>
      </c>
      <c r="F16" s="692">
        <v>89</v>
      </c>
      <c r="G16" s="34">
        <v>16</v>
      </c>
      <c r="H16" s="34">
        <v>7</v>
      </c>
      <c r="I16" s="692">
        <v>1176</v>
      </c>
      <c r="J16" s="692">
        <v>478</v>
      </c>
      <c r="K16" s="692">
        <v>635</v>
      </c>
      <c r="L16" s="35">
        <v>23</v>
      </c>
      <c r="M16" s="19" t="s">
        <v>744</v>
      </c>
    </row>
    <row r="17" spans="1:9" s="2" customFormat="1" ht="15.75" customHeight="1">
      <c r="A17" s="1" t="s">
        <v>739</v>
      </c>
      <c r="I17" s="2" t="s">
        <v>3</v>
      </c>
    </row>
    <row r="18" spans="1:13" s="2" customFormat="1" ht="16.5" customHeight="1">
      <c r="A18" s="13" t="s">
        <v>791</v>
      </c>
      <c r="I18" s="973" t="s">
        <v>4</v>
      </c>
      <c r="J18" s="994"/>
      <c r="K18" s="994"/>
      <c r="L18" s="994"/>
      <c r="M18" s="994"/>
    </row>
    <row r="19" spans="1:13" s="2" customFormat="1" ht="16.5" customHeight="1">
      <c r="A19" s="2" t="s">
        <v>792</v>
      </c>
      <c r="I19" s="994" t="s">
        <v>5</v>
      </c>
      <c r="J19" s="994"/>
      <c r="K19" s="994"/>
      <c r="L19" s="994"/>
      <c r="M19" s="994"/>
    </row>
    <row r="20" s="23" customFormat="1" ht="12.75"/>
    <row r="21" s="23" customFormat="1" ht="12.75"/>
    <row r="22" s="23" customFormat="1" ht="12.75"/>
    <row r="23" s="23" customFormat="1" ht="12.75"/>
    <row r="24" s="23" customFormat="1" ht="12.75"/>
    <row r="25" s="23" customFormat="1" ht="12.75"/>
    <row r="26" s="23" customFormat="1" ht="12.75"/>
    <row r="27" s="23" customFormat="1" ht="12.75"/>
    <row r="28" s="23" customFormat="1" ht="12.75"/>
    <row r="29" s="23" customFormat="1" ht="12.75"/>
    <row r="30" s="23" customFormat="1" ht="12.75"/>
    <row r="31" s="23" customFormat="1" ht="12.75"/>
    <row r="32" s="23" customFormat="1" ht="12.75"/>
    <row r="33" s="23" customFormat="1" ht="12.75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  <row r="55" s="23" customFormat="1" ht="12.75"/>
    <row r="56" s="23" customFormat="1" ht="12.75"/>
    <row r="57" s="23" customFormat="1" ht="12.75"/>
    <row r="58" s="23" customFormat="1" ht="12.75"/>
    <row r="59" s="23" customFormat="1" ht="12.75"/>
    <row r="60" s="23" customFormat="1" ht="12.75"/>
    <row r="61" s="23" customFormat="1" ht="12.75"/>
    <row r="62" s="23" customFormat="1" ht="12.75"/>
    <row r="63" s="23" customFormat="1" ht="12.75"/>
    <row r="64" s="23" customFormat="1" ht="12.75"/>
    <row r="65" s="23" customFormat="1" ht="12.75"/>
    <row r="66" s="23" customFormat="1" ht="12.75"/>
    <row r="67" s="23" customFormat="1" ht="12.75"/>
  </sheetData>
  <mergeCells count="7">
    <mergeCell ref="I18:M18"/>
    <mergeCell ref="I19:M19"/>
    <mergeCell ref="A1:L1"/>
    <mergeCell ref="A3:A6"/>
    <mergeCell ref="C3:D3"/>
    <mergeCell ref="M3:M6"/>
    <mergeCell ref="C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workbookViewId="0" topLeftCell="A13">
      <selection activeCell="D10" sqref="D10"/>
    </sheetView>
  </sheetViews>
  <sheetFormatPr defaultColWidth="9.140625" defaultRowHeight="12.75"/>
  <cols>
    <col min="1" max="1" width="13.8515625" style="214" customWidth="1"/>
    <col min="2" max="2" width="13.57421875" style="214" customWidth="1"/>
    <col min="3" max="3" width="12.8515625" style="214" customWidth="1"/>
    <col min="4" max="4" width="14.00390625" style="214" customWidth="1"/>
    <col min="5" max="5" width="13.421875" style="214" customWidth="1"/>
    <col min="6" max="6" width="14.28125" style="214" customWidth="1"/>
    <col min="7" max="7" width="12.8515625" style="214" customWidth="1"/>
    <col min="8" max="8" width="13.8515625" style="214" customWidth="1"/>
    <col min="9" max="9" width="13.00390625" style="214" customWidth="1"/>
    <col min="10" max="10" width="13.8515625" style="214" customWidth="1"/>
    <col min="11" max="11" width="13.57421875" style="214" customWidth="1"/>
    <col min="12" max="12" width="15.140625" style="214" customWidth="1"/>
    <col min="13" max="16384" width="9.140625" style="214" customWidth="1"/>
  </cols>
  <sheetData>
    <row r="1" spans="1:12" ht="32.25" customHeight="1">
      <c r="A1" s="1052" t="s">
        <v>210</v>
      </c>
      <c r="B1" s="1052"/>
      <c r="C1" s="1052"/>
      <c r="D1" s="1052"/>
      <c r="E1" s="1052"/>
      <c r="F1" s="1052"/>
      <c r="G1" s="1052"/>
      <c r="H1" s="1052"/>
      <c r="I1" s="1052"/>
      <c r="J1" s="1052"/>
      <c r="K1" s="1052"/>
      <c r="L1" s="1052"/>
    </row>
    <row r="2" spans="1:12" s="54" customFormat="1" ht="18" customHeight="1">
      <c r="A2" s="54" t="s">
        <v>211</v>
      </c>
      <c r="L2" s="807" t="s">
        <v>212</v>
      </c>
    </row>
    <row r="3" spans="1:12" ht="30" customHeight="1">
      <c r="A3" s="1109" t="s">
        <v>223</v>
      </c>
      <c r="B3" s="1088" t="s">
        <v>1452</v>
      </c>
      <c r="C3" s="1089"/>
      <c r="D3" s="1094" t="s">
        <v>213</v>
      </c>
      <c r="E3" s="1095"/>
      <c r="F3" s="1096"/>
      <c r="G3" s="1096"/>
      <c r="H3" s="1096"/>
      <c r="I3" s="1096"/>
      <c r="J3" s="1096"/>
      <c r="K3" s="1097"/>
      <c r="L3" s="1085" t="s">
        <v>224</v>
      </c>
    </row>
    <row r="4" spans="1:12" ht="30" customHeight="1">
      <c r="A4" s="1103"/>
      <c r="B4" s="1090"/>
      <c r="C4" s="1091"/>
      <c r="D4" s="1098" t="s">
        <v>214</v>
      </c>
      <c r="E4" s="1099"/>
      <c r="F4" s="1100"/>
      <c r="G4" s="1100"/>
      <c r="H4" s="1100"/>
      <c r="I4" s="1101"/>
      <c r="J4" s="1102" t="s">
        <v>215</v>
      </c>
      <c r="K4" s="1103"/>
      <c r="L4" s="1086"/>
    </row>
    <row r="5" spans="1:12" ht="30" customHeight="1">
      <c r="A5" s="1103"/>
      <c r="B5" s="1092"/>
      <c r="C5" s="1093"/>
      <c r="D5" s="1105" t="s">
        <v>216</v>
      </c>
      <c r="E5" s="1106"/>
      <c r="F5" s="1107" t="s">
        <v>217</v>
      </c>
      <c r="G5" s="1108"/>
      <c r="H5" s="1107" t="s">
        <v>218</v>
      </c>
      <c r="I5" s="1108"/>
      <c r="J5" s="1104"/>
      <c r="K5" s="1101"/>
      <c r="L5" s="1086"/>
    </row>
    <row r="6" spans="1:12" ht="30" customHeight="1">
      <c r="A6" s="1108"/>
      <c r="B6" s="235" t="s">
        <v>250</v>
      </c>
      <c r="C6" s="235" t="s">
        <v>251</v>
      </c>
      <c r="D6" s="235" t="s">
        <v>250</v>
      </c>
      <c r="E6" s="235" t="s">
        <v>251</v>
      </c>
      <c r="F6" s="235" t="s">
        <v>250</v>
      </c>
      <c r="G6" s="235" t="s">
        <v>251</v>
      </c>
      <c r="H6" s="235" t="s">
        <v>250</v>
      </c>
      <c r="I6" s="235" t="s">
        <v>251</v>
      </c>
      <c r="J6" s="235" t="s">
        <v>250</v>
      </c>
      <c r="K6" s="235" t="s">
        <v>251</v>
      </c>
      <c r="L6" s="1087"/>
    </row>
    <row r="7" spans="1:12" ht="21.75" customHeight="1">
      <c r="A7" s="236" t="s">
        <v>1261</v>
      </c>
      <c r="B7" s="237">
        <v>4512</v>
      </c>
      <c r="C7" s="238">
        <v>9420381</v>
      </c>
      <c r="D7" s="239">
        <v>3022</v>
      </c>
      <c r="E7" s="240">
        <v>6076762</v>
      </c>
      <c r="F7" s="239">
        <v>285</v>
      </c>
      <c r="G7" s="238">
        <v>849724</v>
      </c>
      <c r="H7" s="239">
        <v>60</v>
      </c>
      <c r="I7" s="239">
        <v>103655</v>
      </c>
      <c r="J7" s="239">
        <v>179</v>
      </c>
      <c r="K7" s="241">
        <v>617897</v>
      </c>
      <c r="L7" s="242" t="s">
        <v>1234</v>
      </c>
    </row>
    <row r="8" spans="1:12" ht="21.75" customHeight="1">
      <c r="A8" s="243" t="s">
        <v>754</v>
      </c>
      <c r="B8" s="244">
        <v>6029</v>
      </c>
      <c r="C8" s="238">
        <v>9145341</v>
      </c>
      <c r="D8" s="239">
        <v>5058</v>
      </c>
      <c r="E8" s="240">
        <v>7244740</v>
      </c>
      <c r="F8" s="239">
        <v>49</v>
      </c>
      <c r="G8" s="238">
        <v>148873</v>
      </c>
      <c r="H8" s="239">
        <v>9</v>
      </c>
      <c r="I8" s="239">
        <v>18387</v>
      </c>
      <c r="J8" s="239">
        <v>74</v>
      </c>
      <c r="K8" s="245">
        <v>266606</v>
      </c>
      <c r="L8" s="242" t="s">
        <v>1235</v>
      </c>
    </row>
    <row r="9" spans="1:12" ht="21.75" customHeight="1">
      <c r="A9" s="246" t="s">
        <v>1262</v>
      </c>
      <c r="B9" s="247">
        <v>7273</v>
      </c>
      <c r="C9" s="248">
        <v>13063455</v>
      </c>
      <c r="D9" s="239">
        <v>5326</v>
      </c>
      <c r="E9" s="240">
        <v>8353105</v>
      </c>
      <c r="F9" s="239">
        <v>313</v>
      </c>
      <c r="G9" s="238">
        <v>986177</v>
      </c>
      <c r="H9" s="239">
        <v>269</v>
      </c>
      <c r="I9" s="239">
        <v>601361</v>
      </c>
      <c r="J9" s="239">
        <v>227</v>
      </c>
      <c r="K9" s="245">
        <v>828693</v>
      </c>
      <c r="L9" s="242" t="s">
        <v>1236</v>
      </c>
    </row>
    <row r="10" spans="1:12" ht="21.75" customHeight="1">
      <c r="A10" s="249" t="s">
        <v>755</v>
      </c>
      <c r="B10" s="247">
        <v>6624</v>
      </c>
      <c r="C10" s="248">
        <v>10577596</v>
      </c>
      <c r="D10" s="239">
        <v>5515</v>
      </c>
      <c r="E10" s="240">
        <v>8280688</v>
      </c>
      <c r="F10" s="239">
        <v>60</v>
      </c>
      <c r="G10" s="238">
        <v>182130</v>
      </c>
      <c r="H10" s="239">
        <v>38</v>
      </c>
      <c r="I10" s="239">
        <v>86713</v>
      </c>
      <c r="J10" s="239">
        <v>87</v>
      </c>
      <c r="K10" s="239">
        <v>337883</v>
      </c>
      <c r="L10" s="242" t="s">
        <v>1237</v>
      </c>
    </row>
    <row r="11" spans="1:12" ht="21.75" customHeight="1">
      <c r="A11" s="250" t="s">
        <v>846</v>
      </c>
      <c r="B11" s="247">
        <v>15746</v>
      </c>
      <c r="C11" s="248">
        <v>28967269</v>
      </c>
      <c r="D11" s="239">
        <v>12134</v>
      </c>
      <c r="E11" s="240">
        <v>20236630</v>
      </c>
      <c r="F11" s="239">
        <v>440</v>
      </c>
      <c r="G11" s="238">
        <v>1450868</v>
      </c>
      <c r="H11" s="239">
        <v>488</v>
      </c>
      <c r="I11" s="239">
        <v>1382775</v>
      </c>
      <c r="J11" s="239">
        <v>382</v>
      </c>
      <c r="K11" s="239">
        <v>1434269</v>
      </c>
      <c r="L11" s="233" t="s">
        <v>846</v>
      </c>
    </row>
    <row r="12" spans="1:12" s="192" customFormat="1" ht="21.75" customHeight="1">
      <c r="A12" s="190" t="s">
        <v>744</v>
      </c>
      <c r="B12" s="251">
        <f>SUM(D12,F12,H12,J12,B23,D23,F23,H23)</f>
        <v>19987</v>
      </c>
      <c r="C12" s="252">
        <f>SUM(E12,G12,I12,K12,C23,E23,G23,I23)</f>
        <v>41099845</v>
      </c>
      <c r="D12" s="253">
        <v>14794</v>
      </c>
      <c r="E12" s="52">
        <v>28014752</v>
      </c>
      <c r="F12" s="253">
        <v>554</v>
      </c>
      <c r="G12" s="252">
        <v>1934821</v>
      </c>
      <c r="H12" s="253">
        <v>748</v>
      </c>
      <c r="I12" s="253">
        <v>2709932</v>
      </c>
      <c r="J12" s="253">
        <v>453</v>
      </c>
      <c r="K12" s="253">
        <v>180903</v>
      </c>
      <c r="L12" s="254" t="s">
        <v>744</v>
      </c>
    </row>
    <row r="13" spans="2:5" ht="18.75" customHeight="1">
      <c r="B13" s="255"/>
      <c r="C13" s="255"/>
      <c r="D13" s="255"/>
      <c r="E13" s="255"/>
    </row>
    <row r="14" spans="1:10" ht="30" customHeight="1">
      <c r="A14" s="1109" t="s">
        <v>223</v>
      </c>
      <c r="B14" s="1085"/>
      <c r="C14" s="1110"/>
      <c r="D14" s="1094" t="s">
        <v>252</v>
      </c>
      <c r="E14" s="1095"/>
      <c r="F14" s="1096"/>
      <c r="G14" s="1096"/>
      <c r="H14" s="1096"/>
      <c r="I14" s="1097"/>
      <c r="J14" s="1085" t="s">
        <v>219</v>
      </c>
    </row>
    <row r="15" spans="1:10" ht="24" customHeight="1">
      <c r="A15" s="1103"/>
      <c r="B15" s="1088" t="s">
        <v>253</v>
      </c>
      <c r="C15" s="1110"/>
      <c r="D15" s="1102" t="s">
        <v>254</v>
      </c>
      <c r="E15" s="1103"/>
      <c r="F15" s="1102" t="s">
        <v>222</v>
      </c>
      <c r="G15" s="1103"/>
      <c r="H15" s="1102" t="s">
        <v>255</v>
      </c>
      <c r="I15" s="1103"/>
      <c r="J15" s="1086"/>
    </row>
    <row r="16" spans="1:10" ht="24" customHeight="1">
      <c r="A16" s="1103"/>
      <c r="B16" s="1104"/>
      <c r="C16" s="1101"/>
      <c r="D16" s="1104"/>
      <c r="E16" s="1101"/>
      <c r="F16" s="1104"/>
      <c r="G16" s="1101"/>
      <c r="H16" s="1104"/>
      <c r="I16" s="1101"/>
      <c r="J16" s="1086"/>
    </row>
    <row r="17" spans="1:10" ht="33.75" customHeight="1">
      <c r="A17" s="1108"/>
      <c r="B17" s="235" t="s">
        <v>250</v>
      </c>
      <c r="C17" s="235" t="s">
        <v>251</v>
      </c>
      <c r="D17" s="235" t="s">
        <v>250</v>
      </c>
      <c r="E17" s="235" t="s">
        <v>251</v>
      </c>
      <c r="F17" s="235" t="s">
        <v>250</v>
      </c>
      <c r="G17" s="235" t="s">
        <v>251</v>
      </c>
      <c r="H17" s="235" t="s">
        <v>250</v>
      </c>
      <c r="I17" s="235" t="s">
        <v>251</v>
      </c>
      <c r="J17" s="1087"/>
    </row>
    <row r="18" spans="1:10" ht="21.75" customHeight="1">
      <c r="A18" s="236" t="s">
        <v>1261</v>
      </c>
      <c r="B18" s="522">
        <v>966</v>
      </c>
      <c r="C18" s="257">
        <v>1772343</v>
      </c>
      <c r="D18" s="256" t="s">
        <v>526</v>
      </c>
      <c r="E18" s="258" t="s">
        <v>526</v>
      </c>
      <c r="F18" s="256" t="s">
        <v>526</v>
      </c>
      <c r="G18" s="256" t="s">
        <v>526</v>
      </c>
      <c r="H18" s="256" t="s">
        <v>526</v>
      </c>
      <c r="I18" s="259" t="s">
        <v>526</v>
      </c>
      <c r="J18" s="242" t="s">
        <v>1234</v>
      </c>
    </row>
    <row r="19" spans="1:10" ht="21.75" customHeight="1">
      <c r="A19" s="243" t="s">
        <v>754</v>
      </c>
      <c r="B19" s="523">
        <v>839</v>
      </c>
      <c r="C19" s="257">
        <v>1466735</v>
      </c>
      <c r="D19" s="256" t="s">
        <v>526</v>
      </c>
      <c r="E19" s="258" t="s">
        <v>526</v>
      </c>
      <c r="F19" s="256" t="s">
        <v>526</v>
      </c>
      <c r="G19" s="256" t="s">
        <v>526</v>
      </c>
      <c r="H19" s="256" t="s">
        <v>526</v>
      </c>
      <c r="I19" s="260" t="s">
        <v>526</v>
      </c>
      <c r="J19" s="242" t="s">
        <v>1235</v>
      </c>
    </row>
    <row r="20" spans="1:10" ht="21.75" customHeight="1">
      <c r="A20" s="246" t="s">
        <v>1262</v>
      </c>
      <c r="B20" s="524">
        <v>1128</v>
      </c>
      <c r="C20" s="262">
        <v>2181973</v>
      </c>
      <c r="D20" s="256">
        <v>10</v>
      </c>
      <c r="E20" s="258">
        <v>112146</v>
      </c>
      <c r="F20" s="256" t="s">
        <v>526</v>
      </c>
      <c r="G20" s="256" t="s">
        <v>526</v>
      </c>
      <c r="H20" s="256" t="s">
        <v>526</v>
      </c>
      <c r="I20" s="260" t="s">
        <v>526</v>
      </c>
      <c r="J20" s="242" t="s">
        <v>1236</v>
      </c>
    </row>
    <row r="21" spans="1:10" ht="21.75" customHeight="1">
      <c r="A21" s="249" t="s">
        <v>755</v>
      </c>
      <c r="B21" s="524">
        <v>918</v>
      </c>
      <c r="C21" s="262">
        <v>1644014</v>
      </c>
      <c r="D21" s="256">
        <v>6</v>
      </c>
      <c r="E21" s="258">
        <v>46168</v>
      </c>
      <c r="F21" s="256" t="s">
        <v>526</v>
      </c>
      <c r="G21" s="256" t="s">
        <v>526</v>
      </c>
      <c r="H21" s="256" t="s">
        <v>526</v>
      </c>
      <c r="I21" s="260" t="s">
        <v>526</v>
      </c>
      <c r="J21" s="242" t="s">
        <v>1237</v>
      </c>
    </row>
    <row r="22" spans="1:10" ht="21.75" customHeight="1">
      <c r="A22" s="232" t="s">
        <v>846</v>
      </c>
      <c r="B22" s="239">
        <v>2302</v>
      </c>
      <c r="C22" s="257">
        <v>4462727</v>
      </c>
      <c r="D22" s="240">
        <v>22</v>
      </c>
      <c r="E22" s="258">
        <v>237846</v>
      </c>
      <c r="F22" s="240">
        <v>0</v>
      </c>
      <c r="G22" s="240">
        <v>0</v>
      </c>
      <c r="H22" s="240">
        <v>0</v>
      </c>
      <c r="I22" s="263">
        <v>0</v>
      </c>
      <c r="J22" s="233" t="s">
        <v>846</v>
      </c>
    </row>
    <row r="23" spans="1:10" ht="21.75" customHeight="1">
      <c r="A23" s="190" t="s">
        <v>848</v>
      </c>
      <c r="B23" s="253">
        <v>2609</v>
      </c>
      <c r="C23" s="202">
        <v>5161965</v>
      </c>
      <c r="D23" s="52">
        <v>15</v>
      </c>
      <c r="E23" s="264">
        <v>155423</v>
      </c>
      <c r="F23" s="52">
        <v>770</v>
      </c>
      <c r="G23" s="52">
        <v>2857418</v>
      </c>
      <c r="H23" s="52">
        <v>44</v>
      </c>
      <c r="I23" s="154">
        <v>84631</v>
      </c>
      <c r="J23" s="254" t="s">
        <v>848</v>
      </c>
    </row>
    <row r="24" spans="1:12" ht="18" customHeight="1">
      <c r="A24" s="229" t="s">
        <v>256</v>
      </c>
      <c r="J24" s="230" t="s">
        <v>257</v>
      </c>
      <c r="L24" s="230"/>
    </row>
    <row r="25" spans="1:3" ht="12.75">
      <c r="A25" s="214" t="s">
        <v>258</v>
      </c>
      <c r="C25" s="255"/>
    </row>
    <row r="26" spans="3:5" ht="12.75">
      <c r="C26" s="255"/>
      <c r="D26" s="255"/>
      <c r="E26" s="255">
        <f>C26-D26</f>
        <v>0</v>
      </c>
    </row>
    <row r="27" spans="3:4" ht="12.75">
      <c r="C27" s="255"/>
      <c r="D27" s="255"/>
    </row>
  </sheetData>
  <mergeCells count="18">
    <mergeCell ref="A3:A6"/>
    <mergeCell ref="B14:C14"/>
    <mergeCell ref="D14:I14"/>
    <mergeCell ref="A14:A17"/>
    <mergeCell ref="B15:C16"/>
    <mergeCell ref="D15:E16"/>
    <mergeCell ref="F15:G16"/>
    <mergeCell ref="H15:I16"/>
    <mergeCell ref="J14:J17"/>
    <mergeCell ref="L3:L6"/>
    <mergeCell ref="A1:L1"/>
    <mergeCell ref="B3:C5"/>
    <mergeCell ref="D3:K3"/>
    <mergeCell ref="D4:I4"/>
    <mergeCell ref="J4:K5"/>
    <mergeCell ref="D5:E5"/>
    <mergeCell ref="F5:G5"/>
    <mergeCell ref="H5:I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21"/>
  <sheetViews>
    <sheetView zoomScaleSheetLayoutView="100" workbookViewId="0" topLeftCell="F10">
      <selection activeCell="F11" sqref="F11"/>
    </sheetView>
  </sheetViews>
  <sheetFormatPr defaultColWidth="9.140625" defaultRowHeight="36" customHeight="1"/>
  <cols>
    <col min="1" max="1" width="13.28125" style="212" customWidth="1"/>
    <col min="2" max="2" width="6.7109375" style="212" customWidth="1"/>
    <col min="3" max="3" width="6.00390625" style="212" customWidth="1"/>
    <col min="4" max="4" width="7.28125" style="212" customWidth="1"/>
    <col min="5" max="9" width="6.7109375" style="212" customWidth="1"/>
    <col min="10" max="10" width="7.7109375" style="212" customWidth="1"/>
    <col min="11" max="12" width="6.57421875" style="212" customWidth="1"/>
    <col min="13" max="13" width="7.140625" style="212" customWidth="1"/>
    <col min="14" max="14" width="7.7109375" style="212" customWidth="1"/>
    <col min="15" max="15" width="7.140625" style="212" customWidth="1"/>
    <col min="16" max="23" width="6.8515625" style="212" customWidth="1"/>
    <col min="24" max="24" width="12.140625" style="212" customWidth="1"/>
    <col min="25" max="16384" width="9.421875" style="212" customWidth="1"/>
  </cols>
  <sheetData>
    <row r="1" spans="1:17" ht="32.25" customHeight="1">
      <c r="A1" s="1052" t="s">
        <v>262</v>
      </c>
      <c r="B1" s="1052"/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  <c r="N1" s="1052"/>
      <c r="O1" s="1052"/>
      <c r="P1" s="1052"/>
      <c r="Q1" s="1052"/>
    </row>
    <row r="2" spans="1:24" s="54" customFormat="1" ht="21.75" customHeight="1">
      <c r="A2" s="797" t="s">
        <v>857</v>
      </c>
      <c r="V2" s="1113" t="s">
        <v>747</v>
      </c>
      <c r="W2" s="1113"/>
      <c r="X2" s="1113"/>
    </row>
    <row r="3" spans="1:24" s="54" customFormat="1" ht="36" customHeight="1">
      <c r="A3" s="964" t="s">
        <v>225</v>
      </c>
      <c r="B3" s="782" t="s">
        <v>227</v>
      </c>
      <c r="C3" s="935" t="s">
        <v>263</v>
      </c>
      <c r="D3" s="950"/>
      <c r="E3" s="950"/>
      <c r="F3" s="950"/>
      <c r="G3" s="950"/>
      <c r="H3" s="950"/>
      <c r="I3" s="950"/>
      <c r="J3" s="938"/>
      <c r="K3" s="815"/>
      <c r="L3" s="815"/>
      <c r="M3" s="815"/>
      <c r="N3" s="815"/>
      <c r="O3" s="1118" t="s">
        <v>264</v>
      </c>
      <c r="P3" s="1119"/>
      <c r="Q3" s="1119"/>
      <c r="R3" s="1119"/>
      <c r="S3" s="1111"/>
      <c r="T3" s="1112"/>
      <c r="U3" s="1029" t="s">
        <v>265</v>
      </c>
      <c r="V3" s="950"/>
      <c r="W3" s="938"/>
      <c r="X3" s="941" t="s">
        <v>224</v>
      </c>
    </row>
    <row r="4" spans="1:24" s="54" customFormat="1" ht="36" customHeight="1">
      <c r="A4" s="1003"/>
      <c r="B4" s="824"/>
      <c r="C4" s="56" t="s">
        <v>861</v>
      </c>
      <c r="D4" s="56" t="s">
        <v>266</v>
      </c>
      <c r="E4" s="56" t="s">
        <v>267</v>
      </c>
      <c r="F4" s="56" t="s">
        <v>268</v>
      </c>
      <c r="G4" s="786" t="s">
        <v>269</v>
      </c>
      <c r="H4" s="817">
        <v>4.19</v>
      </c>
      <c r="I4" s="56" t="s">
        <v>270</v>
      </c>
      <c r="J4" s="56" t="s">
        <v>271</v>
      </c>
      <c r="K4" s="830" t="s">
        <v>861</v>
      </c>
      <c r="L4" s="782" t="s">
        <v>272</v>
      </c>
      <c r="M4" s="946" t="s">
        <v>273</v>
      </c>
      <c r="N4" s="1115"/>
      <c r="O4" s="1115"/>
      <c r="P4" s="782" t="s">
        <v>268</v>
      </c>
      <c r="Q4" s="783" t="s">
        <v>269</v>
      </c>
      <c r="R4" s="831" t="s">
        <v>274</v>
      </c>
      <c r="S4" s="782" t="s">
        <v>275</v>
      </c>
      <c r="T4" s="782" t="s">
        <v>271</v>
      </c>
      <c r="U4" s="782">
        <v>6.18</v>
      </c>
      <c r="V4" s="830" t="s">
        <v>276</v>
      </c>
      <c r="W4" s="56" t="s">
        <v>277</v>
      </c>
      <c r="X4" s="942"/>
    </row>
    <row r="5" spans="1:24" s="54" customFormat="1" ht="36" customHeight="1">
      <c r="A5" s="1003"/>
      <c r="B5" s="817"/>
      <c r="C5" s="832"/>
      <c r="D5" s="786" t="s">
        <v>278</v>
      </c>
      <c r="E5" s="56" t="s">
        <v>270</v>
      </c>
      <c r="F5" s="786" t="s">
        <v>279</v>
      </c>
      <c r="G5" s="56" t="s">
        <v>280</v>
      </c>
      <c r="H5" s="56" t="s">
        <v>281</v>
      </c>
      <c r="I5" s="56" t="s">
        <v>282</v>
      </c>
      <c r="J5" s="56" t="s">
        <v>283</v>
      </c>
      <c r="K5" s="702"/>
      <c r="L5" s="786" t="s">
        <v>266</v>
      </c>
      <c r="M5" s="1116" t="s">
        <v>284</v>
      </c>
      <c r="N5" s="1117"/>
      <c r="O5" s="1003"/>
      <c r="P5" s="833" t="s">
        <v>279</v>
      </c>
      <c r="Q5" s="56" t="s">
        <v>280</v>
      </c>
      <c r="R5" s="786" t="s">
        <v>281</v>
      </c>
      <c r="S5" s="56" t="s">
        <v>282</v>
      </c>
      <c r="T5" s="56" t="s">
        <v>285</v>
      </c>
      <c r="U5" s="786" t="s">
        <v>286</v>
      </c>
      <c r="V5" s="787" t="s">
        <v>287</v>
      </c>
      <c r="W5" s="56" t="s">
        <v>288</v>
      </c>
      <c r="X5" s="942"/>
    </row>
    <row r="6" spans="1:24" s="54" customFormat="1" ht="36" customHeight="1">
      <c r="A6" s="1003"/>
      <c r="B6" s="817"/>
      <c r="C6" s="832"/>
      <c r="D6" s="817"/>
      <c r="E6" s="834" t="s">
        <v>284</v>
      </c>
      <c r="F6" s="786" t="s">
        <v>289</v>
      </c>
      <c r="G6" s="786" t="s">
        <v>290</v>
      </c>
      <c r="H6" s="786" t="s">
        <v>283</v>
      </c>
      <c r="I6" s="817"/>
      <c r="J6" s="56" t="s">
        <v>291</v>
      </c>
      <c r="K6" s="832"/>
      <c r="L6" s="786" t="s">
        <v>278</v>
      </c>
      <c r="M6" s="943"/>
      <c r="N6" s="1114"/>
      <c r="O6" s="1114"/>
      <c r="P6" s="786" t="s">
        <v>289</v>
      </c>
      <c r="Q6" s="833" t="s">
        <v>290</v>
      </c>
      <c r="R6" s="786" t="s">
        <v>283</v>
      </c>
      <c r="S6" s="817"/>
      <c r="T6" s="786" t="s">
        <v>292</v>
      </c>
      <c r="U6" s="786" t="s">
        <v>293</v>
      </c>
      <c r="V6" s="817"/>
      <c r="W6" s="819" t="s">
        <v>294</v>
      </c>
      <c r="X6" s="942"/>
    </row>
    <row r="7" spans="1:24" s="54" customFormat="1" ht="36" customHeight="1">
      <c r="A7" s="1003"/>
      <c r="B7" s="817" t="s">
        <v>295</v>
      </c>
      <c r="C7" s="832"/>
      <c r="D7" s="817"/>
      <c r="E7" s="818"/>
      <c r="F7" s="817"/>
      <c r="G7" s="786" t="s">
        <v>296</v>
      </c>
      <c r="H7" s="817"/>
      <c r="I7" s="817"/>
      <c r="J7" s="786" t="s">
        <v>297</v>
      </c>
      <c r="K7" s="832"/>
      <c r="L7" s="817"/>
      <c r="M7" s="782" t="s">
        <v>298</v>
      </c>
      <c r="N7" s="782" t="s">
        <v>299</v>
      </c>
      <c r="O7" s="704" t="s">
        <v>300</v>
      </c>
      <c r="P7" s="818"/>
      <c r="Q7" s="56" t="s">
        <v>296</v>
      </c>
      <c r="R7" s="817"/>
      <c r="S7" s="817"/>
      <c r="T7" s="817"/>
      <c r="U7" s="817"/>
      <c r="V7" s="702"/>
      <c r="W7" s="817"/>
      <c r="X7" s="942"/>
    </row>
    <row r="8" spans="1:24" s="54" customFormat="1" ht="36" customHeight="1">
      <c r="A8" s="940"/>
      <c r="B8" s="57" t="s">
        <v>426</v>
      </c>
      <c r="C8" s="804" t="s">
        <v>523</v>
      </c>
      <c r="D8" s="57" t="s">
        <v>301</v>
      </c>
      <c r="E8" s="57"/>
      <c r="F8" s="57"/>
      <c r="G8" s="835"/>
      <c r="H8" s="57"/>
      <c r="I8" s="57"/>
      <c r="J8" s="836" t="s">
        <v>302</v>
      </c>
      <c r="K8" s="804" t="s">
        <v>523</v>
      </c>
      <c r="L8" s="57"/>
      <c r="M8" s="835" t="s">
        <v>303</v>
      </c>
      <c r="N8" s="837" t="s">
        <v>226</v>
      </c>
      <c r="O8" s="703" t="s">
        <v>304</v>
      </c>
      <c r="P8" s="57"/>
      <c r="Q8" s="835"/>
      <c r="R8" s="835"/>
      <c r="S8" s="57"/>
      <c r="T8" s="57"/>
      <c r="U8" s="835"/>
      <c r="V8" s="703"/>
      <c r="W8" s="57"/>
      <c r="X8" s="943"/>
    </row>
    <row r="9" spans="1:24" s="214" customFormat="1" ht="32.25" customHeight="1">
      <c r="A9" s="41" t="s">
        <v>1259</v>
      </c>
      <c r="B9" s="217" t="s">
        <v>433</v>
      </c>
      <c r="C9" s="217" t="s">
        <v>433</v>
      </c>
      <c r="D9" s="217" t="s">
        <v>526</v>
      </c>
      <c r="E9" s="217">
        <v>435</v>
      </c>
      <c r="F9" s="217">
        <v>466</v>
      </c>
      <c r="G9" s="217" t="s">
        <v>433</v>
      </c>
      <c r="H9" s="217" t="s">
        <v>307</v>
      </c>
      <c r="I9" s="217">
        <v>24</v>
      </c>
      <c r="J9" s="218" t="s">
        <v>526</v>
      </c>
      <c r="K9" s="217" t="s">
        <v>433</v>
      </c>
      <c r="L9" s="217" t="s">
        <v>433</v>
      </c>
      <c r="M9" s="147">
        <v>378</v>
      </c>
      <c r="N9" s="217">
        <v>270</v>
      </c>
      <c r="O9" s="217">
        <v>94</v>
      </c>
      <c r="P9" s="217" t="s">
        <v>433</v>
      </c>
      <c r="Q9" s="217" t="s">
        <v>433</v>
      </c>
      <c r="R9" s="217" t="s">
        <v>433</v>
      </c>
      <c r="S9" s="217">
        <v>81</v>
      </c>
      <c r="T9" s="217" t="s">
        <v>526</v>
      </c>
      <c r="U9" s="217" t="s">
        <v>433</v>
      </c>
      <c r="V9" s="217" t="s">
        <v>433</v>
      </c>
      <c r="W9" s="219" t="s">
        <v>306</v>
      </c>
      <c r="X9" s="267" t="s">
        <v>1230</v>
      </c>
    </row>
    <row r="10" spans="1:24" s="214" customFormat="1" ht="32.25" customHeight="1">
      <c r="A10" s="41" t="s">
        <v>752</v>
      </c>
      <c r="B10" s="217" t="s">
        <v>433</v>
      </c>
      <c r="C10" s="217" t="s">
        <v>433</v>
      </c>
      <c r="D10" s="217" t="s">
        <v>526</v>
      </c>
      <c r="E10" s="217">
        <v>265</v>
      </c>
      <c r="F10" s="217">
        <v>324</v>
      </c>
      <c r="G10" s="217" t="s">
        <v>433</v>
      </c>
      <c r="H10" s="217" t="s">
        <v>526</v>
      </c>
      <c r="I10" s="217">
        <v>3</v>
      </c>
      <c r="J10" s="218" t="s">
        <v>526</v>
      </c>
      <c r="K10" s="217" t="s">
        <v>433</v>
      </c>
      <c r="L10" s="217" t="s">
        <v>433</v>
      </c>
      <c r="M10" s="147">
        <v>284</v>
      </c>
      <c r="N10" s="217">
        <v>116</v>
      </c>
      <c r="O10" s="217">
        <v>88</v>
      </c>
      <c r="P10" s="217" t="s">
        <v>433</v>
      </c>
      <c r="Q10" s="217" t="s">
        <v>433</v>
      </c>
      <c r="R10" s="217" t="s">
        <v>433</v>
      </c>
      <c r="S10" s="217">
        <v>15</v>
      </c>
      <c r="T10" s="217" t="s">
        <v>526</v>
      </c>
      <c r="U10" s="217" t="s">
        <v>433</v>
      </c>
      <c r="V10" s="217" t="s">
        <v>433</v>
      </c>
      <c r="W10" s="220" t="s">
        <v>526</v>
      </c>
      <c r="X10" s="269" t="s">
        <v>1231</v>
      </c>
    </row>
    <row r="11" spans="1:24" s="214" customFormat="1" ht="32.25" customHeight="1">
      <c r="A11" s="41" t="s">
        <v>1260</v>
      </c>
      <c r="B11" s="217" t="s">
        <v>433</v>
      </c>
      <c r="C11" s="217" t="s">
        <v>433</v>
      </c>
      <c r="D11" s="217" t="s">
        <v>526</v>
      </c>
      <c r="E11" s="217">
        <v>478</v>
      </c>
      <c r="F11" s="217">
        <v>493</v>
      </c>
      <c r="G11" s="217" t="s">
        <v>433</v>
      </c>
      <c r="H11" s="217" t="s">
        <v>526</v>
      </c>
      <c r="I11" s="217">
        <v>24</v>
      </c>
      <c r="J11" s="218" t="s">
        <v>526</v>
      </c>
      <c r="K11" s="217" t="s">
        <v>433</v>
      </c>
      <c r="L11" s="217" t="s">
        <v>433</v>
      </c>
      <c r="M11" s="147">
        <v>381</v>
      </c>
      <c r="N11" s="217">
        <v>294</v>
      </c>
      <c r="O11" s="217">
        <v>85</v>
      </c>
      <c r="P11" s="217" t="s">
        <v>433</v>
      </c>
      <c r="Q11" s="217" t="s">
        <v>433</v>
      </c>
      <c r="R11" s="217" t="s">
        <v>433</v>
      </c>
      <c r="S11" s="217">
        <v>87</v>
      </c>
      <c r="T11" s="217" t="s">
        <v>526</v>
      </c>
      <c r="U11" s="217" t="s">
        <v>433</v>
      </c>
      <c r="V11" s="217" t="s">
        <v>433</v>
      </c>
      <c r="W11" s="220">
        <v>6</v>
      </c>
      <c r="X11" s="269" t="s">
        <v>1232</v>
      </c>
    </row>
    <row r="12" spans="1:24" s="214" customFormat="1" ht="32.25" customHeight="1">
      <c r="A12" s="71" t="s">
        <v>753</v>
      </c>
      <c r="B12" s="217" t="s">
        <v>433</v>
      </c>
      <c r="C12" s="217" t="s">
        <v>433</v>
      </c>
      <c r="D12" s="217" t="s">
        <v>526</v>
      </c>
      <c r="E12" s="217">
        <v>276</v>
      </c>
      <c r="F12" s="217">
        <v>340</v>
      </c>
      <c r="G12" s="217" t="s">
        <v>433</v>
      </c>
      <c r="H12" s="217" t="s">
        <v>526</v>
      </c>
      <c r="I12" s="217">
        <v>4</v>
      </c>
      <c r="J12" s="218" t="s">
        <v>526</v>
      </c>
      <c r="K12" s="217" t="s">
        <v>433</v>
      </c>
      <c r="L12" s="217" t="s">
        <v>433</v>
      </c>
      <c r="M12" s="147">
        <v>287</v>
      </c>
      <c r="N12" s="217">
        <v>125</v>
      </c>
      <c r="O12" s="217">
        <v>85</v>
      </c>
      <c r="P12" s="217" t="s">
        <v>433</v>
      </c>
      <c r="Q12" s="217" t="s">
        <v>433</v>
      </c>
      <c r="R12" s="217" t="s">
        <v>433</v>
      </c>
      <c r="S12" s="217">
        <v>14</v>
      </c>
      <c r="T12" s="217" t="s">
        <v>526</v>
      </c>
      <c r="U12" s="217" t="s">
        <v>433</v>
      </c>
      <c r="V12" s="217" t="s">
        <v>433</v>
      </c>
      <c r="W12" s="220" t="s">
        <v>526</v>
      </c>
      <c r="X12" s="269" t="s">
        <v>1256</v>
      </c>
    </row>
    <row r="13" spans="1:24" s="214" customFormat="1" ht="32.25" customHeight="1">
      <c r="A13" s="41" t="s">
        <v>1261</v>
      </c>
      <c r="B13" s="217" t="s">
        <v>433</v>
      </c>
      <c r="C13" s="217" t="s">
        <v>433</v>
      </c>
      <c r="D13" s="217" t="s">
        <v>526</v>
      </c>
      <c r="E13" s="217">
        <v>512</v>
      </c>
      <c r="F13" s="217">
        <v>505</v>
      </c>
      <c r="G13" s="217" t="s">
        <v>433</v>
      </c>
      <c r="H13" s="217" t="s">
        <v>526</v>
      </c>
      <c r="I13" s="217">
        <v>28</v>
      </c>
      <c r="J13" s="218" t="s">
        <v>526</v>
      </c>
      <c r="K13" s="217" t="s">
        <v>433</v>
      </c>
      <c r="L13" s="217" t="s">
        <v>433</v>
      </c>
      <c r="M13" s="147">
        <v>388</v>
      </c>
      <c r="N13" s="217">
        <v>319</v>
      </c>
      <c r="O13" s="217">
        <v>86</v>
      </c>
      <c r="P13" s="217" t="s">
        <v>433</v>
      </c>
      <c r="Q13" s="217" t="s">
        <v>433</v>
      </c>
      <c r="R13" s="217" t="s">
        <v>433</v>
      </c>
      <c r="S13" s="217">
        <v>90</v>
      </c>
      <c r="T13" s="217" t="s">
        <v>526</v>
      </c>
      <c r="U13" s="217" t="s">
        <v>433</v>
      </c>
      <c r="V13" s="217" t="s">
        <v>433</v>
      </c>
      <c r="W13" s="220">
        <v>7</v>
      </c>
      <c r="X13" s="269" t="s">
        <v>1234</v>
      </c>
    </row>
    <row r="14" spans="1:24" s="214" customFormat="1" ht="32.25" customHeight="1">
      <c r="A14" s="71" t="s">
        <v>754</v>
      </c>
      <c r="B14" s="217" t="s">
        <v>433</v>
      </c>
      <c r="C14" s="217" t="s">
        <v>433</v>
      </c>
      <c r="D14" s="217" t="s">
        <v>526</v>
      </c>
      <c r="E14" s="217">
        <v>275</v>
      </c>
      <c r="F14" s="217">
        <v>346</v>
      </c>
      <c r="G14" s="217" t="s">
        <v>433</v>
      </c>
      <c r="H14" s="217" t="s">
        <v>526</v>
      </c>
      <c r="I14" s="217">
        <v>4</v>
      </c>
      <c r="J14" s="218" t="s">
        <v>526</v>
      </c>
      <c r="K14" s="217" t="s">
        <v>433</v>
      </c>
      <c r="L14" s="217" t="s">
        <v>433</v>
      </c>
      <c r="M14" s="147">
        <v>290</v>
      </c>
      <c r="N14" s="217">
        <v>130</v>
      </c>
      <c r="O14" s="217">
        <v>87</v>
      </c>
      <c r="P14" s="217" t="s">
        <v>433</v>
      </c>
      <c r="Q14" s="217" t="s">
        <v>433</v>
      </c>
      <c r="R14" s="217" t="s">
        <v>433</v>
      </c>
      <c r="S14" s="217">
        <v>15</v>
      </c>
      <c r="T14" s="217" t="s">
        <v>526</v>
      </c>
      <c r="U14" s="217" t="s">
        <v>433</v>
      </c>
      <c r="V14" s="217" t="s">
        <v>433</v>
      </c>
      <c r="W14" s="220" t="s">
        <v>526</v>
      </c>
      <c r="X14" s="269" t="s">
        <v>1235</v>
      </c>
    </row>
    <row r="15" spans="1:24" s="214" customFormat="1" ht="32.25" customHeight="1">
      <c r="A15" s="4" t="s">
        <v>1262</v>
      </c>
      <c r="B15" s="217" t="s">
        <v>433</v>
      </c>
      <c r="C15" s="217" t="s">
        <v>433</v>
      </c>
      <c r="D15" s="217" t="s">
        <v>526</v>
      </c>
      <c r="E15" s="217">
        <v>526</v>
      </c>
      <c r="F15" s="217">
        <v>519</v>
      </c>
      <c r="G15" s="217" t="s">
        <v>433</v>
      </c>
      <c r="H15" s="217" t="s">
        <v>526</v>
      </c>
      <c r="I15" s="217">
        <v>35</v>
      </c>
      <c r="J15" s="218" t="s">
        <v>526</v>
      </c>
      <c r="K15" s="217" t="s">
        <v>433</v>
      </c>
      <c r="L15" s="217" t="s">
        <v>433</v>
      </c>
      <c r="M15" s="147">
        <v>398</v>
      </c>
      <c r="N15" s="217">
        <v>342</v>
      </c>
      <c r="O15" s="217">
        <v>83</v>
      </c>
      <c r="P15" s="217" t="s">
        <v>433</v>
      </c>
      <c r="Q15" s="217" t="s">
        <v>433</v>
      </c>
      <c r="R15" s="217" t="s">
        <v>433</v>
      </c>
      <c r="S15" s="217">
        <v>95</v>
      </c>
      <c r="T15" s="217" t="s">
        <v>526</v>
      </c>
      <c r="U15" s="217" t="s">
        <v>433</v>
      </c>
      <c r="V15" s="217" t="s">
        <v>433</v>
      </c>
      <c r="W15" s="220">
        <v>9</v>
      </c>
      <c r="X15" s="269" t="s">
        <v>1236</v>
      </c>
    </row>
    <row r="16" spans="1:24" s="214" customFormat="1" ht="32.25" customHeight="1">
      <c r="A16" s="6" t="s">
        <v>755</v>
      </c>
      <c r="B16" s="217" t="s">
        <v>433</v>
      </c>
      <c r="C16" s="217" t="s">
        <v>433</v>
      </c>
      <c r="D16" s="217" t="s">
        <v>526</v>
      </c>
      <c r="E16" s="217">
        <v>285</v>
      </c>
      <c r="F16" s="217">
        <v>295</v>
      </c>
      <c r="G16" s="217" t="s">
        <v>433</v>
      </c>
      <c r="H16" s="217" t="s">
        <v>526</v>
      </c>
      <c r="I16" s="217">
        <v>4</v>
      </c>
      <c r="J16" s="218" t="s">
        <v>526</v>
      </c>
      <c r="K16" s="217" t="s">
        <v>433</v>
      </c>
      <c r="L16" s="217" t="s">
        <v>433</v>
      </c>
      <c r="M16" s="147">
        <v>287</v>
      </c>
      <c r="N16" s="217">
        <v>146</v>
      </c>
      <c r="O16" s="217">
        <v>81</v>
      </c>
      <c r="P16" s="217" t="s">
        <v>433</v>
      </c>
      <c r="Q16" s="217" t="s">
        <v>433</v>
      </c>
      <c r="R16" s="217" t="s">
        <v>433</v>
      </c>
      <c r="S16" s="217">
        <v>12</v>
      </c>
      <c r="T16" s="217" t="s">
        <v>526</v>
      </c>
      <c r="U16" s="217" t="s">
        <v>433</v>
      </c>
      <c r="V16" s="217" t="s">
        <v>433</v>
      </c>
      <c r="W16" s="220" t="s">
        <v>526</v>
      </c>
      <c r="X16" s="269" t="s">
        <v>1237</v>
      </c>
    </row>
    <row r="17" spans="1:24" s="225" customFormat="1" ht="32.25" customHeight="1">
      <c r="A17" s="221" t="s">
        <v>846</v>
      </c>
      <c r="B17" s="222" t="s">
        <v>433</v>
      </c>
      <c r="C17" s="222" t="s">
        <v>433</v>
      </c>
      <c r="D17" s="222" t="s">
        <v>306</v>
      </c>
      <c r="E17" s="222">
        <v>870</v>
      </c>
      <c r="F17" s="222">
        <v>913</v>
      </c>
      <c r="G17" s="222" t="s">
        <v>433</v>
      </c>
      <c r="H17" s="222" t="s">
        <v>526</v>
      </c>
      <c r="I17" s="222">
        <v>55</v>
      </c>
      <c r="J17" s="222" t="s">
        <v>800</v>
      </c>
      <c r="K17" s="222" t="s">
        <v>433</v>
      </c>
      <c r="L17" s="222" t="s">
        <v>433</v>
      </c>
      <c r="M17" s="222">
        <v>678</v>
      </c>
      <c r="N17" s="222">
        <v>518</v>
      </c>
      <c r="O17" s="222">
        <v>162</v>
      </c>
      <c r="P17" s="222" t="s">
        <v>433</v>
      </c>
      <c r="Q17" s="222" t="s">
        <v>433</v>
      </c>
      <c r="R17" s="222" t="s">
        <v>433</v>
      </c>
      <c r="S17" s="223">
        <v>115</v>
      </c>
      <c r="T17" s="222" t="s">
        <v>526</v>
      </c>
      <c r="U17" s="222" t="s">
        <v>433</v>
      </c>
      <c r="V17" s="222" t="s">
        <v>433</v>
      </c>
      <c r="W17" s="222">
        <v>10</v>
      </c>
      <c r="X17" s="224" t="s">
        <v>846</v>
      </c>
    </row>
    <row r="18" spans="1:24" s="228" customFormat="1" ht="32.25" customHeight="1">
      <c r="A18" s="226" t="s">
        <v>98</v>
      </c>
      <c r="B18" s="52">
        <v>3420</v>
      </c>
      <c r="C18" s="52">
        <v>1519</v>
      </c>
      <c r="D18" s="52">
        <v>0</v>
      </c>
      <c r="E18" s="52">
        <v>894</v>
      </c>
      <c r="F18" s="52">
        <v>571</v>
      </c>
      <c r="G18" s="52">
        <v>1</v>
      </c>
      <c r="H18" s="52">
        <v>0</v>
      </c>
      <c r="I18" s="52">
        <v>53</v>
      </c>
      <c r="J18" s="52">
        <v>0</v>
      </c>
      <c r="K18" s="52">
        <v>1888</v>
      </c>
      <c r="L18" s="52">
        <v>53</v>
      </c>
      <c r="M18" s="52">
        <v>672</v>
      </c>
      <c r="N18" s="52">
        <v>524</v>
      </c>
      <c r="O18" s="52">
        <v>158</v>
      </c>
      <c r="P18" s="52">
        <v>360</v>
      </c>
      <c r="Q18" s="52">
        <v>1</v>
      </c>
      <c r="R18" s="52">
        <v>0</v>
      </c>
      <c r="S18" s="52">
        <v>120</v>
      </c>
      <c r="T18" s="52">
        <v>0</v>
      </c>
      <c r="U18" s="52">
        <v>2</v>
      </c>
      <c r="V18" s="52">
        <v>3</v>
      </c>
      <c r="W18" s="52">
        <v>8</v>
      </c>
      <c r="X18" s="227" t="s">
        <v>98</v>
      </c>
    </row>
    <row r="19" spans="1:24" s="214" customFormat="1" ht="21" customHeight="1">
      <c r="A19" s="229" t="s">
        <v>160</v>
      </c>
      <c r="X19" s="230" t="s">
        <v>161</v>
      </c>
    </row>
    <row r="20" s="214" customFormat="1" ht="36" customHeight="1">
      <c r="E20" s="231" t="s">
        <v>305</v>
      </c>
    </row>
    <row r="21" spans="1:24" ht="36" customHeight="1">
      <c r="A21" s="214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</row>
  </sheetData>
  <mergeCells count="11">
    <mergeCell ref="V2:X2"/>
    <mergeCell ref="X3:X8"/>
    <mergeCell ref="M6:O6"/>
    <mergeCell ref="U3:W3"/>
    <mergeCell ref="M4:O4"/>
    <mergeCell ref="M5:O5"/>
    <mergeCell ref="O3:R3"/>
    <mergeCell ref="C3:J3"/>
    <mergeCell ref="A1:Q1"/>
    <mergeCell ref="S3:T3"/>
    <mergeCell ref="A3:A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7"/>
  <sheetViews>
    <sheetView zoomScaleSheetLayoutView="100" workbookViewId="0" topLeftCell="A7">
      <selection activeCell="J14" sqref="J14"/>
    </sheetView>
  </sheetViews>
  <sheetFormatPr defaultColWidth="9.140625" defaultRowHeight="12.75"/>
  <cols>
    <col min="1" max="1" width="15.7109375" style="24" customWidth="1"/>
    <col min="2" max="10" width="8.57421875" style="24" customWidth="1"/>
    <col min="11" max="13" width="8.28125" style="24" customWidth="1"/>
    <col min="14" max="14" width="14.8515625" style="24" customWidth="1"/>
    <col min="15" max="16384" width="11.28125" style="24" customWidth="1"/>
  </cols>
  <sheetData>
    <row r="1" spans="1:14" s="3" customFormat="1" ht="32.25" customHeight="1">
      <c r="A1" s="961" t="s">
        <v>308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2"/>
    </row>
    <row r="2" spans="1:14" s="54" customFormat="1" ht="18" customHeight="1">
      <c r="A2" s="54" t="s">
        <v>259</v>
      </c>
      <c r="N2" s="55" t="s">
        <v>797</v>
      </c>
    </row>
    <row r="3" spans="1:14" s="730" customFormat="1" ht="27.75" customHeight="1">
      <c r="A3" s="1007" t="s">
        <v>260</v>
      </c>
      <c r="B3" s="1034" t="s">
        <v>309</v>
      </c>
      <c r="C3" s="1031"/>
      <c r="D3" s="984"/>
      <c r="E3" s="1034" t="s">
        <v>310</v>
      </c>
      <c r="F3" s="1031"/>
      <c r="G3" s="1031"/>
      <c r="H3" s="1034" t="s">
        <v>311</v>
      </c>
      <c r="I3" s="1031"/>
      <c r="J3" s="984"/>
      <c r="K3" s="1120" t="s">
        <v>312</v>
      </c>
      <c r="L3" s="1031"/>
      <c r="M3" s="984"/>
      <c r="N3" s="1000" t="s">
        <v>798</v>
      </c>
    </row>
    <row r="4" spans="1:14" s="730" customFormat="1" ht="27.75" customHeight="1">
      <c r="A4" s="1006"/>
      <c r="B4" s="997" t="s">
        <v>313</v>
      </c>
      <c r="C4" s="1036"/>
      <c r="D4" s="998"/>
      <c r="E4" s="1043" t="s">
        <v>314</v>
      </c>
      <c r="F4" s="1036"/>
      <c r="G4" s="1036"/>
      <c r="H4" s="997" t="s">
        <v>315</v>
      </c>
      <c r="I4" s="1036"/>
      <c r="J4" s="998"/>
      <c r="K4" s="1036" t="s">
        <v>316</v>
      </c>
      <c r="L4" s="1036"/>
      <c r="M4" s="998"/>
      <c r="N4" s="1001"/>
    </row>
    <row r="5" spans="1:14" s="730" customFormat="1" ht="27.75" customHeight="1">
      <c r="A5" s="1006"/>
      <c r="B5" s="823" t="s">
        <v>317</v>
      </c>
      <c r="C5" s="819" t="s">
        <v>318</v>
      </c>
      <c r="D5" s="819" t="s">
        <v>319</v>
      </c>
      <c r="E5" s="823" t="s">
        <v>317</v>
      </c>
      <c r="F5" s="819" t="s">
        <v>318</v>
      </c>
      <c r="G5" s="819" t="s">
        <v>319</v>
      </c>
      <c r="H5" s="823" t="s">
        <v>317</v>
      </c>
      <c r="I5" s="819" t="s">
        <v>318</v>
      </c>
      <c r="J5" s="819" t="s">
        <v>319</v>
      </c>
      <c r="K5" s="823" t="s">
        <v>317</v>
      </c>
      <c r="L5" s="819" t="s">
        <v>318</v>
      </c>
      <c r="M5" s="819" t="s">
        <v>319</v>
      </c>
      <c r="N5" s="1001"/>
    </row>
    <row r="6" spans="1:14" s="730" customFormat="1" ht="27.75" customHeight="1">
      <c r="A6" s="998"/>
      <c r="B6" s="752" t="s">
        <v>799</v>
      </c>
      <c r="C6" s="820" t="s">
        <v>320</v>
      </c>
      <c r="D6" s="820" t="s">
        <v>321</v>
      </c>
      <c r="E6" s="752" t="s">
        <v>799</v>
      </c>
      <c r="F6" s="820" t="s">
        <v>320</v>
      </c>
      <c r="G6" s="820" t="s">
        <v>321</v>
      </c>
      <c r="H6" s="752" t="s">
        <v>799</v>
      </c>
      <c r="I6" s="820" t="s">
        <v>320</v>
      </c>
      <c r="J6" s="820" t="s">
        <v>321</v>
      </c>
      <c r="K6" s="752" t="s">
        <v>799</v>
      </c>
      <c r="L6" s="820" t="s">
        <v>320</v>
      </c>
      <c r="M6" s="820" t="s">
        <v>321</v>
      </c>
      <c r="N6" s="999"/>
    </row>
    <row r="7" spans="1:14" s="7" customFormat="1" ht="27" customHeight="1">
      <c r="A7" s="209" t="s">
        <v>1259</v>
      </c>
      <c r="B7" s="126">
        <f>SUM(C7:D7)</f>
        <v>277</v>
      </c>
      <c r="C7" s="427">
        <f>SUM(F7,I7,L7)</f>
        <v>191</v>
      </c>
      <c r="D7" s="427">
        <f>SUM(G7,J7,M7)</f>
        <v>86</v>
      </c>
      <c r="E7" s="427">
        <f>F7+G7</f>
        <v>12</v>
      </c>
      <c r="F7" s="427">
        <v>12</v>
      </c>
      <c r="G7" s="114">
        <v>0</v>
      </c>
      <c r="H7" s="425">
        <f>SUM(I7:J7)</f>
        <v>265</v>
      </c>
      <c r="I7" s="425">
        <v>179</v>
      </c>
      <c r="J7" s="425">
        <v>86</v>
      </c>
      <c r="K7" s="114">
        <f>L7+M7</f>
        <v>0</v>
      </c>
      <c r="L7" s="114">
        <v>0</v>
      </c>
      <c r="M7" s="114">
        <v>0</v>
      </c>
      <c r="N7" s="406" t="s">
        <v>1230</v>
      </c>
    </row>
    <row r="8" spans="1:14" s="7" customFormat="1" ht="27" customHeight="1">
      <c r="A8" s="209" t="s">
        <v>752</v>
      </c>
      <c r="B8" s="63">
        <v>130</v>
      </c>
      <c r="C8" s="429">
        <v>96</v>
      </c>
      <c r="D8" s="429">
        <v>34</v>
      </c>
      <c r="E8" s="429">
        <v>2</v>
      </c>
      <c r="F8" s="429">
        <v>2</v>
      </c>
      <c r="G8" s="63" t="s">
        <v>527</v>
      </c>
      <c r="H8" s="426">
        <v>128</v>
      </c>
      <c r="I8" s="426">
        <v>94</v>
      </c>
      <c r="J8" s="426">
        <v>34</v>
      </c>
      <c r="K8" s="63" t="s">
        <v>527</v>
      </c>
      <c r="L8" s="63" t="s">
        <v>527</v>
      </c>
      <c r="M8" s="63" t="s">
        <v>527</v>
      </c>
      <c r="N8" s="242" t="s">
        <v>1231</v>
      </c>
    </row>
    <row r="9" spans="1:14" s="7" customFormat="1" ht="27" customHeight="1">
      <c r="A9" s="209" t="s">
        <v>1260</v>
      </c>
      <c r="B9" s="126">
        <f>SUM(C9:D9)</f>
        <v>294</v>
      </c>
      <c r="C9" s="427">
        <f>SUM(F9,I9,L9)</f>
        <v>217</v>
      </c>
      <c r="D9" s="427">
        <f>SUM(G9,J9,M9)</f>
        <v>77</v>
      </c>
      <c r="E9" s="427">
        <f>F9+G9</f>
        <v>19</v>
      </c>
      <c r="F9" s="427">
        <v>19</v>
      </c>
      <c r="G9" s="114">
        <v>0</v>
      </c>
      <c r="H9" s="425">
        <f>SUM(I9:J9)</f>
        <v>275</v>
      </c>
      <c r="I9" s="425">
        <v>198</v>
      </c>
      <c r="J9" s="425">
        <v>77</v>
      </c>
      <c r="K9" s="114">
        <f>L9+M9</f>
        <v>0</v>
      </c>
      <c r="L9" s="114">
        <v>0</v>
      </c>
      <c r="M9" s="114">
        <v>0</v>
      </c>
      <c r="N9" s="242" t="s">
        <v>1232</v>
      </c>
    </row>
    <row r="10" spans="1:14" s="7" customFormat="1" ht="27" customHeight="1">
      <c r="A10" s="210" t="s">
        <v>753</v>
      </c>
      <c r="B10" s="63">
        <v>121</v>
      </c>
      <c r="C10" s="429">
        <v>89</v>
      </c>
      <c r="D10" s="429">
        <v>32</v>
      </c>
      <c r="E10" s="429">
        <v>2</v>
      </c>
      <c r="F10" s="429">
        <v>2</v>
      </c>
      <c r="G10" s="63" t="s">
        <v>527</v>
      </c>
      <c r="H10" s="426">
        <v>119</v>
      </c>
      <c r="I10" s="426">
        <v>87</v>
      </c>
      <c r="J10" s="426">
        <v>32</v>
      </c>
      <c r="K10" s="63" t="s">
        <v>527</v>
      </c>
      <c r="L10" s="63" t="s">
        <v>527</v>
      </c>
      <c r="M10" s="63" t="s">
        <v>527</v>
      </c>
      <c r="N10" s="242" t="s">
        <v>1256</v>
      </c>
    </row>
    <row r="11" spans="1:14" s="7" customFormat="1" ht="27" customHeight="1">
      <c r="A11" s="209" t="s">
        <v>1261</v>
      </c>
      <c r="B11" s="126">
        <v>303</v>
      </c>
      <c r="C11" s="427">
        <v>219</v>
      </c>
      <c r="D11" s="427">
        <v>84</v>
      </c>
      <c r="E11" s="427">
        <v>20</v>
      </c>
      <c r="F11" s="427">
        <v>20</v>
      </c>
      <c r="G11" s="114">
        <v>0</v>
      </c>
      <c r="H11" s="425">
        <v>283</v>
      </c>
      <c r="I11" s="425">
        <v>199</v>
      </c>
      <c r="J11" s="425">
        <v>84</v>
      </c>
      <c r="K11" s="114">
        <v>0</v>
      </c>
      <c r="L11" s="114">
        <v>0</v>
      </c>
      <c r="M11" s="114">
        <v>0</v>
      </c>
      <c r="N11" s="242" t="s">
        <v>1234</v>
      </c>
    </row>
    <row r="12" spans="1:14" s="7" customFormat="1" ht="27" customHeight="1">
      <c r="A12" s="210" t="s">
        <v>754</v>
      </c>
      <c r="B12" s="63">
        <v>127</v>
      </c>
      <c r="C12" s="429">
        <v>91</v>
      </c>
      <c r="D12" s="429">
        <v>36</v>
      </c>
      <c r="E12" s="429">
        <v>2</v>
      </c>
      <c r="F12" s="429">
        <v>2</v>
      </c>
      <c r="G12" s="63" t="s">
        <v>527</v>
      </c>
      <c r="H12" s="426">
        <v>125</v>
      </c>
      <c r="I12" s="426">
        <v>89</v>
      </c>
      <c r="J12" s="426">
        <v>36</v>
      </c>
      <c r="K12" s="63" t="s">
        <v>527</v>
      </c>
      <c r="L12" s="63" t="s">
        <v>527</v>
      </c>
      <c r="M12" s="63" t="s">
        <v>527</v>
      </c>
      <c r="N12" s="242" t="s">
        <v>1235</v>
      </c>
    </row>
    <row r="13" spans="1:14" s="5" customFormat="1" ht="27" customHeight="1">
      <c r="A13" s="158" t="s">
        <v>1262</v>
      </c>
      <c r="B13" s="61">
        <f>SUM(E13,H13,K13)</f>
        <v>375</v>
      </c>
      <c r="C13" s="461">
        <f>SUM(F13,I13,L13)</f>
        <v>279</v>
      </c>
      <c r="D13" s="461">
        <f>SUM(G13,J13,M13)</f>
        <v>96</v>
      </c>
      <c r="E13" s="461">
        <f>SUM(F13:G13)</f>
        <v>20</v>
      </c>
      <c r="F13" s="461">
        <v>20</v>
      </c>
      <c r="G13" s="62">
        <v>0</v>
      </c>
      <c r="H13" s="462">
        <f>SUM(I13:J13)</f>
        <v>354</v>
      </c>
      <c r="I13" s="462">
        <v>258</v>
      </c>
      <c r="J13" s="462">
        <v>96</v>
      </c>
      <c r="K13" s="62">
        <f>SUM(L13:M13)</f>
        <v>1</v>
      </c>
      <c r="L13" s="62">
        <v>1</v>
      </c>
      <c r="M13" s="62">
        <v>0</v>
      </c>
      <c r="N13" s="242" t="s">
        <v>1236</v>
      </c>
    </row>
    <row r="14" spans="1:14" s="7" customFormat="1" ht="27" customHeight="1">
      <c r="A14" s="159" t="s">
        <v>755</v>
      </c>
      <c r="B14" s="63">
        <f>SUM(C14:D14)</f>
        <v>135</v>
      </c>
      <c r="C14" s="429">
        <f aca="true" t="shared" si="0" ref="C14:D16">SUM(F14,I14,L14)</f>
        <v>93</v>
      </c>
      <c r="D14" s="429">
        <f t="shared" si="0"/>
        <v>42</v>
      </c>
      <c r="E14" s="429">
        <f>SUM(F14:G14)</f>
        <v>2</v>
      </c>
      <c r="F14" s="429">
        <v>2</v>
      </c>
      <c r="G14" s="63" t="s">
        <v>261</v>
      </c>
      <c r="H14" s="426">
        <f>SUM(I14:J14)</f>
        <v>133</v>
      </c>
      <c r="I14" s="426">
        <v>91</v>
      </c>
      <c r="J14" s="426">
        <v>42</v>
      </c>
      <c r="K14" s="63" t="s">
        <v>261</v>
      </c>
      <c r="L14" s="63" t="s">
        <v>261</v>
      </c>
      <c r="M14" s="63" t="s">
        <v>261</v>
      </c>
      <c r="N14" s="242" t="s">
        <v>1237</v>
      </c>
    </row>
    <row r="15" spans="1:14" s="5" customFormat="1" ht="27" customHeight="1">
      <c r="A15" s="46" t="s">
        <v>793</v>
      </c>
      <c r="B15" s="47">
        <f>SUM(E15,H15,K15)</f>
        <v>564</v>
      </c>
      <c r="C15" s="457">
        <f t="shared" si="0"/>
        <v>406</v>
      </c>
      <c r="D15" s="457">
        <f t="shared" si="0"/>
        <v>158</v>
      </c>
      <c r="E15" s="457">
        <f>SUM(F15:G15)</f>
        <v>17</v>
      </c>
      <c r="F15" s="457">
        <v>17</v>
      </c>
      <c r="G15" s="149" t="s">
        <v>261</v>
      </c>
      <c r="H15" s="423">
        <f>SUM(I15:J15)</f>
        <v>547</v>
      </c>
      <c r="I15" s="423">
        <v>389</v>
      </c>
      <c r="J15" s="423">
        <v>158</v>
      </c>
      <c r="K15" s="149" t="s">
        <v>261</v>
      </c>
      <c r="L15" s="149" t="s">
        <v>261</v>
      </c>
      <c r="M15" s="149" t="s">
        <v>261</v>
      </c>
      <c r="N15" s="18" t="s">
        <v>793</v>
      </c>
    </row>
    <row r="16" spans="1:14" s="8" customFormat="1" ht="27" customHeight="1">
      <c r="A16" s="50" t="s">
        <v>744</v>
      </c>
      <c r="B16" s="52">
        <f>SUM(E16,H16,K16)</f>
        <v>645</v>
      </c>
      <c r="C16" s="253">
        <f t="shared" si="0"/>
        <v>459</v>
      </c>
      <c r="D16" s="253">
        <f t="shared" si="0"/>
        <v>186</v>
      </c>
      <c r="E16" s="253">
        <f>SUM(F16:G16)</f>
        <v>20</v>
      </c>
      <c r="F16" s="253">
        <v>20</v>
      </c>
      <c r="G16" s="196" t="s">
        <v>526</v>
      </c>
      <c r="H16" s="252">
        <f>SUM(I16:J16)</f>
        <v>625</v>
      </c>
      <c r="I16" s="252">
        <v>439</v>
      </c>
      <c r="J16" s="252">
        <v>186</v>
      </c>
      <c r="K16" s="196" t="s">
        <v>526</v>
      </c>
      <c r="L16" s="196" t="s">
        <v>526</v>
      </c>
      <c r="M16" s="197" t="s">
        <v>526</v>
      </c>
      <c r="N16" s="21" t="s">
        <v>744</v>
      </c>
    </row>
    <row r="17" spans="1:14" s="2" customFormat="1" ht="19.5" customHeight="1">
      <c r="A17" s="145" t="s">
        <v>322</v>
      </c>
      <c r="I17" s="11"/>
      <c r="J17" s="408" t="s">
        <v>228</v>
      </c>
      <c r="K17" s="407"/>
      <c r="L17" s="407"/>
      <c r="M17" s="407"/>
      <c r="N17" s="407"/>
    </row>
    <row r="18" s="83" customFormat="1" ht="13.5"/>
    <row r="19" s="83" customFormat="1" ht="13.5"/>
    <row r="20" s="83" customFormat="1" ht="13.5"/>
    <row r="21" s="83" customFormat="1" ht="13.5"/>
    <row r="22" s="83" customFormat="1" ht="13.5"/>
    <row r="23" s="83" customFormat="1" ht="13.5"/>
    <row r="24" s="83" customFormat="1" ht="13.5"/>
    <row r="25" s="83" customFormat="1" ht="13.5"/>
  </sheetData>
  <mergeCells count="11">
    <mergeCell ref="B4:D4"/>
    <mergeCell ref="E4:G4"/>
    <mergeCell ref="H4:J4"/>
    <mergeCell ref="K4:M4"/>
    <mergeCell ref="A1:N1"/>
    <mergeCell ref="A3:A6"/>
    <mergeCell ref="B3:D3"/>
    <mergeCell ref="E3:G3"/>
    <mergeCell ref="H3:J3"/>
    <mergeCell ref="K3:M3"/>
    <mergeCell ref="N3:N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18"/>
  <sheetViews>
    <sheetView zoomScaleSheetLayoutView="100" workbookViewId="0" topLeftCell="A7">
      <selection activeCell="N14" sqref="N14"/>
    </sheetView>
  </sheetViews>
  <sheetFormatPr defaultColWidth="9.140625" defaultRowHeight="12.75"/>
  <cols>
    <col min="1" max="1" width="13.421875" style="24" customWidth="1"/>
    <col min="2" max="4" width="7.421875" style="24" customWidth="1"/>
    <col min="5" max="5" width="8.00390625" style="24" customWidth="1"/>
    <col min="6" max="8" width="7.421875" style="24" customWidth="1"/>
    <col min="9" max="9" width="8.140625" style="24" customWidth="1"/>
    <col min="10" max="12" width="7.421875" style="24" customWidth="1"/>
    <col min="13" max="13" width="8.00390625" style="24" customWidth="1"/>
    <col min="14" max="16" width="7.421875" style="24" customWidth="1"/>
    <col min="17" max="17" width="7.7109375" style="24" customWidth="1"/>
    <col min="18" max="18" width="12.28125" style="24" customWidth="1"/>
    <col min="19" max="16384" width="11.28125" style="24" customWidth="1"/>
  </cols>
  <sheetData>
    <row r="1" spans="1:18" s="3" customFormat="1" ht="30" customHeight="1">
      <c r="A1" s="851" t="s">
        <v>323</v>
      </c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851"/>
      <c r="N1" s="851"/>
      <c r="O1" s="851"/>
      <c r="P1" s="851"/>
      <c r="Q1" s="851"/>
      <c r="R1" s="1123"/>
    </row>
    <row r="2" spans="1:18" s="54" customFormat="1" ht="25.5" customHeight="1">
      <c r="A2" s="54" t="s">
        <v>324</v>
      </c>
      <c r="R2" s="55" t="s">
        <v>751</v>
      </c>
    </row>
    <row r="3" spans="1:19" s="730" customFormat="1" ht="24.75" customHeight="1">
      <c r="A3" s="964" t="s">
        <v>756</v>
      </c>
      <c r="B3" s="909" t="s">
        <v>325</v>
      </c>
      <c r="C3" s="934"/>
      <c r="D3" s="934"/>
      <c r="E3" s="968"/>
      <c r="F3" s="909" t="s">
        <v>326</v>
      </c>
      <c r="G3" s="934"/>
      <c r="H3" s="934"/>
      <c r="I3" s="968"/>
      <c r="J3" s="909" t="s">
        <v>327</v>
      </c>
      <c r="K3" s="934"/>
      <c r="L3" s="934"/>
      <c r="M3" s="968"/>
      <c r="N3" s="909" t="s">
        <v>328</v>
      </c>
      <c r="O3" s="934"/>
      <c r="P3" s="934"/>
      <c r="Q3" s="968"/>
      <c r="R3" s="969" t="s">
        <v>767</v>
      </c>
      <c r="S3" s="822"/>
    </row>
    <row r="4" spans="1:19" s="730" customFormat="1" ht="24.75" customHeight="1">
      <c r="A4" s="965"/>
      <c r="B4" s="1121" t="s">
        <v>329</v>
      </c>
      <c r="C4" s="878"/>
      <c r="D4" s="878"/>
      <c r="E4" s="966"/>
      <c r="F4" s="771" t="s">
        <v>330</v>
      </c>
      <c r="G4" s="878"/>
      <c r="H4" s="878"/>
      <c r="I4" s="966"/>
      <c r="J4" s="971" t="s">
        <v>331</v>
      </c>
      <c r="K4" s="878"/>
      <c r="L4" s="878"/>
      <c r="M4" s="966"/>
      <c r="N4" s="971" t="s">
        <v>332</v>
      </c>
      <c r="O4" s="878"/>
      <c r="P4" s="878"/>
      <c r="Q4" s="966"/>
      <c r="R4" s="970"/>
      <c r="S4" s="822"/>
    </row>
    <row r="5" spans="1:19" s="730" customFormat="1" ht="24.75" customHeight="1">
      <c r="A5" s="965"/>
      <c r="B5" s="787" t="s">
        <v>333</v>
      </c>
      <c r="C5" s="786" t="s">
        <v>334</v>
      </c>
      <c r="D5" s="786" t="s">
        <v>335</v>
      </c>
      <c r="E5" s="786" t="s">
        <v>345</v>
      </c>
      <c r="F5" s="787" t="s">
        <v>333</v>
      </c>
      <c r="G5" s="786" t="s">
        <v>334</v>
      </c>
      <c r="H5" s="786" t="s">
        <v>335</v>
      </c>
      <c r="I5" s="786" t="s">
        <v>345</v>
      </c>
      <c r="J5" s="787" t="s">
        <v>333</v>
      </c>
      <c r="K5" s="786" t="s">
        <v>334</v>
      </c>
      <c r="L5" s="786" t="s">
        <v>335</v>
      </c>
      <c r="M5" s="786" t="s">
        <v>345</v>
      </c>
      <c r="N5" s="787" t="s">
        <v>333</v>
      </c>
      <c r="O5" s="786" t="s">
        <v>334</v>
      </c>
      <c r="P5" s="786" t="s">
        <v>335</v>
      </c>
      <c r="Q5" s="786" t="s">
        <v>345</v>
      </c>
      <c r="R5" s="970"/>
      <c r="S5" s="822"/>
    </row>
    <row r="6" spans="1:19" s="730" customFormat="1" ht="24.75" customHeight="1">
      <c r="A6" s="965"/>
      <c r="B6" s="738"/>
      <c r="C6" s="80" t="s">
        <v>336</v>
      </c>
      <c r="D6" s="80" t="s">
        <v>337</v>
      </c>
      <c r="E6" s="80" t="s">
        <v>338</v>
      </c>
      <c r="F6" s="738"/>
      <c r="G6" s="80" t="s">
        <v>336</v>
      </c>
      <c r="H6" s="80" t="s">
        <v>337</v>
      </c>
      <c r="I6" s="80" t="s">
        <v>338</v>
      </c>
      <c r="J6" s="738"/>
      <c r="K6" s="80" t="s">
        <v>336</v>
      </c>
      <c r="L6" s="80" t="s">
        <v>337</v>
      </c>
      <c r="M6" s="80" t="s">
        <v>338</v>
      </c>
      <c r="N6" s="738"/>
      <c r="O6" s="80" t="s">
        <v>336</v>
      </c>
      <c r="P6" s="80" t="s">
        <v>337</v>
      </c>
      <c r="Q6" s="80" t="s">
        <v>338</v>
      </c>
      <c r="R6" s="970"/>
      <c r="S6" s="822"/>
    </row>
    <row r="7" spans="1:19" s="730" customFormat="1" ht="24.75" customHeight="1">
      <c r="A7" s="966"/>
      <c r="B7" s="746" t="s">
        <v>777</v>
      </c>
      <c r="C7" s="81" t="s">
        <v>339</v>
      </c>
      <c r="D7" s="81" t="s">
        <v>339</v>
      </c>
      <c r="E7" s="81" t="s">
        <v>340</v>
      </c>
      <c r="F7" s="746" t="s">
        <v>777</v>
      </c>
      <c r="G7" s="81" t="s">
        <v>339</v>
      </c>
      <c r="H7" s="81" t="s">
        <v>339</v>
      </c>
      <c r="I7" s="81" t="s">
        <v>340</v>
      </c>
      <c r="J7" s="746" t="s">
        <v>777</v>
      </c>
      <c r="K7" s="81" t="s">
        <v>339</v>
      </c>
      <c r="L7" s="81" t="s">
        <v>339</v>
      </c>
      <c r="M7" s="81" t="s">
        <v>340</v>
      </c>
      <c r="N7" s="746" t="s">
        <v>777</v>
      </c>
      <c r="O7" s="81" t="s">
        <v>339</v>
      </c>
      <c r="P7" s="81" t="s">
        <v>339</v>
      </c>
      <c r="Q7" s="81" t="s">
        <v>340</v>
      </c>
      <c r="R7" s="971"/>
      <c r="S7" s="822"/>
    </row>
    <row r="8" spans="1:18" s="7" customFormat="1" ht="30.75" customHeight="1">
      <c r="A8" s="4" t="s">
        <v>232</v>
      </c>
      <c r="B8" s="126">
        <f aca="true" t="shared" si="0" ref="B8:B14">SUM(C8:E8)</f>
        <v>325</v>
      </c>
      <c r="C8" s="114">
        <f>SUM(G8,K8,O8)</f>
        <v>42</v>
      </c>
      <c r="D8" s="114">
        <f>SUM(H8,L8,P8)</f>
        <v>86</v>
      </c>
      <c r="E8" s="114">
        <f>SUM(I8,M8,Q8)</f>
        <v>197</v>
      </c>
      <c r="F8" s="114">
        <f>SUM(G8:I8)</f>
        <v>14</v>
      </c>
      <c r="G8" s="114">
        <v>0</v>
      </c>
      <c r="H8" s="114">
        <v>0</v>
      </c>
      <c r="I8" s="114">
        <v>14</v>
      </c>
      <c r="J8" s="114">
        <v>1</v>
      </c>
      <c r="K8" s="114">
        <v>0</v>
      </c>
      <c r="L8" s="114">
        <v>0</v>
      </c>
      <c r="M8" s="114">
        <v>1</v>
      </c>
      <c r="N8" s="114">
        <f>SUM(O8:Q8)</f>
        <v>310</v>
      </c>
      <c r="O8" s="114">
        <v>42</v>
      </c>
      <c r="P8" s="114">
        <v>86</v>
      </c>
      <c r="Q8" s="114">
        <v>182</v>
      </c>
      <c r="R8" s="267" t="s">
        <v>1230</v>
      </c>
    </row>
    <row r="9" spans="1:18" s="7" customFormat="1" ht="30.75" customHeight="1">
      <c r="A9" s="144" t="s">
        <v>341</v>
      </c>
      <c r="B9" s="63">
        <v>35</v>
      </c>
      <c r="C9" s="63">
        <v>7</v>
      </c>
      <c r="D9" s="63">
        <v>6</v>
      </c>
      <c r="E9" s="63">
        <v>22</v>
      </c>
      <c r="F9" s="60" t="s">
        <v>527</v>
      </c>
      <c r="G9" s="60" t="s">
        <v>527</v>
      </c>
      <c r="H9" s="60" t="s">
        <v>527</v>
      </c>
      <c r="I9" s="60" t="s">
        <v>527</v>
      </c>
      <c r="J9" s="60" t="s">
        <v>527</v>
      </c>
      <c r="K9" s="60" t="s">
        <v>527</v>
      </c>
      <c r="L9" s="60" t="s">
        <v>527</v>
      </c>
      <c r="M9" s="60" t="s">
        <v>527</v>
      </c>
      <c r="N9" s="63">
        <v>35</v>
      </c>
      <c r="O9" s="45">
        <v>7</v>
      </c>
      <c r="P9" s="45">
        <v>6</v>
      </c>
      <c r="Q9" s="45">
        <v>22</v>
      </c>
      <c r="R9" s="269" t="s">
        <v>1231</v>
      </c>
    </row>
    <row r="10" spans="1:18" s="7" customFormat="1" ht="30.75" customHeight="1">
      <c r="A10" s="4" t="s">
        <v>231</v>
      </c>
      <c r="B10" s="126">
        <f t="shared" si="0"/>
        <v>342</v>
      </c>
      <c r="C10" s="114">
        <f>SUM(G10,K10,O10)</f>
        <v>48</v>
      </c>
      <c r="D10" s="114">
        <f>SUM(H10,L10,P10)</f>
        <v>82</v>
      </c>
      <c r="E10" s="114">
        <f>SUM(I10,M10,Q10)</f>
        <v>212</v>
      </c>
      <c r="F10" s="114">
        <f>SUM(G10:I10)</f>
        <v>8</v>
      </c>
      <c r="G10" s="114">
        <v>0</v>
      </c>
      <c r="H10" s="114">
        <v>0</v>
      </c>
      <c r="I10" s="114">
        <v>8</v>
      </c>
      <c r="J10" s="114">
        <v>0</v>
      </c>
      <c r="K10" s="114">
        <v>0</v>
      </c>
      <c r="L10" s="114">
        <v>0</v>
      </c>
      <c r="M10" s="114">
        <v>0</v>
      </c>
      <c r="N10" s="114">
        <f>SUM(O10:Q10)</f>
        <v>334</v>
      </c>
      <c r="O10" s="114">
        <v>48</v>
      </c>
      <c r="P10" s="114">
        <v>82</v>
      </c>
      <c r="Q10" s="114">
        <v>204</v>
      </c>
      <c r="R10" s="269" t="s">
        <v>1232</v>
      </c>
    </row>
    <row r="11" spans="1:18" s="7" customFormat="1" ht="30.75" customHeight="1">
      <c r="A11" s="144" t="s">
        <v>342</v>
      </c>
      <c r="B11" s="63">
        <v>34</v>
      </c>
      <c r="C11" s="63">
        <v>7</v>
      </c>
      <c r="D11" s="63">
        <v>5</v>
      </c>
      <c r="E11" s="63">
        <v>22</v>
      </c>
      <c r="F11" s="60" t="s">
        <v>527</v>
      </c>
      <c r="G11" s="60" t="s">
        <v>527</v>
      </c>
      <c r="H11" s="60" t="s">
        <v>527</v>
      </c>
      <c r="I11" s="60" t="s">
        <v>527</v>
      </c>
      <c r="J11" s="60" t="s">
        <v>527</v>
      </c>
      <c r="K11" s="60" t="s">
        <v>527</v>
      </c>
      <c r="L11" s="60" t="s">
        <v>527</v>
      </c>
      <c r="M11" s="60" t="s">
        <v>527</v>
      </c>
      <c r="N11" s="63">
        <v>34</v>
      </c>
      <c r="O11" s="45">
        <v>7</v>
      </c>
      <c r="P11" s="45">
        <v>5</v>
      </c>
      <c r="Q11" s="45">
        <v>22</v>
      </c>
      <c r="R11" s="269" t="s">
        <v>1256</v>
      </c>
    </row>
    <row r="12" spans="1:18" s="7" customFormat="1" ht="30.75" customHeight="1">
      <c r="A12" s="4" t="s">
        <v>230</v>
      </c>
      <c r="B12" s="126">
        <v>400</v>
      </c>
      <c r="C12" s="114">
        <v>48</v>
      </c>
      <c r="D12" s="114">
        <v>73</v>
      </c>
      <c r="E12" s="114">
        <v>279</v>
      </c>
      <c r="F12" s="114">
        <v>11</v>
      </c>
      <c r="G12" s="114">
        <v>0</v>
      </c>
      <c r="H12" s="114">
        <v>0</v>
      </c>
      <c r="I12" s="114">
        <v>11</v>
      </c>
      <c r="J12" s="114">
        <v>1</v>
      </c>
      <c r="K12" s="114">
        <v>0</v>
      </c>
      <c r="L12" s="114">
        <v>0</v>
      </c>
      <c r="M12" s="114">
        <v>1</v>
      </c>
      <c r="N12" s="114">
        <v>388</v>
      </c>
      <c r="O12" s="114">
        <v>48</v>
      </c>
      <c r="P12" s="114">
        <v>73</v>
      </c>
      <c r="Q12" s="114">
        <v>267</v>
      </c>
      <c r="R12" s="269" t="s">
        <v>1234</v>
      </c>
    </row>
    <row r="13" spans="1:18" s="7" customFormat="1" ht="30.75" customHeight="1">
      <c r="A13" s="144" t="s">
        <v>343</v>
      </c>
      <c r="B13" s="63">
        <v>36</v>
      </c>
      <c r="C13" s="63">
        <v>6</v>
      </c>
      <c r="D13" s="63">
        <v>4</v>
      </c>
      <c r="E13" s="63">
        <v>26</v>
      </c>
      <c r="F13" s="60" t="s">
        <v>527</v>
      </c>
      <c r="G13" s="60" t="s">
        <v>527</v>
      </c>
      <c r="H13" s="60" t="s">
        <v>527</v>
      </c>
      <c r="I13" s="60" t="s">
        <v>527</v>
      </c>
      <c r="J13" s="60" t="s">
        <v>527</v>
      </c>
      <c r="K13" s="60" t="s">
        <v>527</v>
      </c>
      <c r="L13" s="60" t="s">
        <v>527</v>
      </c>
      <c r="M13" s="60" t="s">
        <v>527</v>
      </c>
      <c r="N13" s="63">
        <v>36</v>
      </c>
      <c r="O13" s="45">
        <v>6</v>
      </c>
      <c r="P13" s="45">
        <v>4</v>
      </c>
      <c r="Q13" s="45">
        <v>26</v>
      </c>
      <c r="R13" s="269" t="s">
        <v>1235</v>
      </c>
    </row>
    <row r="14" spans="1:18" s="5" customFormat="1" ht="30.75" customHeight="1">
      <c r="A14" s="4" t="s">
        <v>229</v>
      </c>
      <c r="B14" s="126">
        <f t="shared" si="0"/>
        <v>501</v>
      </c>
      <c r="C14" s="114">
        <f aca="true" t="shared" si="1" ref="C14:E16">SUM(G14,K14,O14)</f>
        <v>121</v>
      </c>
      <c r="D14" s="114">
        <f t="shared" si="1"/>
        <v>172</v>
      </c>
      <c r="E14" s="114">
        <f t="shared" si="1"/>
        <v>208</v>
      </c>
      <c r="F14" s="62">
        <f>SUM(G14:I14)</f>
        <v>16</v>
      </c>
      <c r="G14" s="62">
        <v>0</v>
      </c>
      <c r="H14" s="62">
        <v>0</v>
      </c>
      <c r="I14" s="62">
        <v>16</v>
      </c>
      <c r="J14" s="62">
        <f>SUM(K14:M14)</f>
        <v>1</v>
      </c>
      <c r="K14" s="62">
        <v>0</v>
      </c>
      <c r="L14" s="62">
        <v>0</v>
      </c>
      <c r="M14" s="62">
        <v>1</v>
      </c>
      <c r="N14" s="62">
        <f>SUM(O14:Q14)</f>
        <v>484</v>
      </c>
      <c r="O14" s="62">
        <v>121</v>
      </c>
      <c r="P14" s="62">
        <v>172</v>
      </c>
      <c r="Q14" s="62">
        <v>191</v>
      </c>
      <c r="R14" s="269" t="s">
        <v>1236</v>
      </c>
    </row>
    <row r="15" spans="1:18" s="7" customFormat="1" ht="30.75" customHeight="1">
      <c r="A15" s="144" t="s">
        <v>790</v>
      </c>
      <c r="B15" s="63">
        <f>SUM(C15:E15)</f>
        <v>39</v>
      </c>
      <c r="C15" s="63">
        <f t="shared" si="1"/>
        <v>9</v>
      </c>
      <c r="D15" s="63">
        <f t="shared" si="1"/>
        <v>10</v>
      </c>
      <c r="E15" s="63">
        <f t="shared" si="1"/>
        <v>20</v>
      </c>
      <c r="F15" s="63" t="s">
        <v>344</v>
      </c>
      <c r="G15" s="63" t="s">
        <v>344</v>
      </c>
      <c r="H15" s="63" t="s">
        <v>344</v>
      </c>
      <c r="I15" s="63" t="s">
        <v>344</v>
      </c>
      <c r="J15" s="63" t="s">
        <v>527</v>
      </c>
      <c r="K15" s="63" t="s">
        <v>344</v>
      </c>
      <c r="L15" s="63" t="s">
        <v>344</v>
      </c>
      <c r="M15" s="63" t="s">
        <v>344</v>
      </c>
      <c r="N15" s="63">
        <f>SUM(O15:Q15)</f>
        <v>39</v>
      </c>
      <c r="O15" s="62">
        <v>9</v>
      </c>
      <c r="P15" s="62">
        <v>10</v>
      </c>
      <c r="Q15" s="62">
        <v>20</v>
      </c>
      <c r="R15" s="269" t="s">
        <v>1237</v>
      </c>
    </row>
    <row r="16" spans="1:18" s="5" customFormat="1" ht="30.75" customHeight="1">
      <c r="A16" s="46" t="s">
        <v>793</v>
      </c>
      <c r="B16" s="47">
        <f>SUM(C16:E16)</f>
        <v>352</v>
      </c>
      <c r="C16" s="48">
        <f t="shared" si="1"/>
        <v>60</v>
      </c>
      <c r="D16" s="48">
        <f t="shared" si="1"/>
        <v>72</v>
      </c>
      <c r="E16" s="48">
        <f t="shared" si="1"/>
        <v>220</v>
      </c>
      <c r="F16" s="48">
        <f>SUM(G16:I16)</f>
        <v>18</v>
      </c>
      <c r="G16" s="149" t="s">
        <v>261</v>
      </c>
      <c r="H16" s="149" t="s">
        <v>261</v>
      </c>
      <c r="I16" s="48">
        <v>18</v>
      </c>
      <c r="J16" s="48">
        <f>SUM(K16:M16)</f>
        <v>4</v>
      </c>
      <c r="K16" s="149" t="s">
        <v>261</v>
      </c>
      <c r="L16" s="149" t="s">
        <v>261</v>
      </c>
      <c r="M16" s="48">
        <v>4</v>
      </c>
      <c r="N16" s="48">
        <f>SUM(O16:Q16)</f>
        <v>330</v>
      </c>
      <c r="O16" s="48">
        <v>60</v>
      </c>
      <c r="P16" s="48">
        <v>72</v>
      </c>
      <c r="Q16" s="48">
        <v>198</v>
      </c>
      <c r="R16" s="194" t="s">
        <v>793</v>
      </c>
    </row>
    <row r="17" spans="1:18" s="8" customFormat="1" ht="30.75" customHeight="1">
      <c r="A17" s="50" t="s">
        <v>744</v>
      </c>
      <c r="B17" s="200">
        <f>SUM(C17:E17)</f>
        <v>368</v>
      </c>
      <c r="C17" s="200">
        <f>SUM(G17,K17,O17)</f>
        <v>72</v>
      </c>
      <c r="D17" s="200">
        <f>SUM(H17,L17,P17)</f>
        <v>77</v>
      </c>
      <c r="E17" s="200">
        <f>SUM(I17,M17,Q17)</f>
        <v>219</v>
      </c>
      <c r="F17" s="200">
        <v>18</v>
      </c>
      <c r="G17" s="200" t="s">
        <v>526</v>
      </c>
      <c r="H17" s="200" t="s">
        <v>526</v>
      </c>
      <c r="I17" s="200">
        <v>18</v>
      </c>
      <c r="J17" s="200">
        <v>4</v>
      </c>
      <c r="K17" s="200" t="s">
        <v>526</v>
      </c>
      <c r="L17" s="200" t="s">
        <v>526</v>
      </c>
      <c r="M17" s="200">
        <v>4</v>
      </c>
      <c r="N17" s="200">
        <v>346</v>
      </c>
      <c r="O17" s="200">
        <v>72</v>
      </c>
      <c r="P17" s="200">
        <v>77</v>
      </c>
      <c r="Q17" s="201">
        <v>197</v>
      </c>
      <c r="R17" s="191" t="s">
        <v>744</v>
      </c>
    </row>
    <row r="18" spans="1:19" s="2" customFormat="1" ht="20.25" customHeight="1">
      <c r="A18" s="145" t="s">
        <v>322</v>
      </c>
      <c r="J18" s="1122" t="s">
        <v>162</v>
      </c>
      <c r="K18" s="1122"/>
      <c r="L18" s="1122"/>
      <c r="M18" s="1122"/>
      <c r="N18" s="1122"/>
      <c r="O18" s="1122"/>
      <c r="P18" s="1122"/>
      <c r="Q18" s="1122"/>
      <c r="R18" s="1122"/>
      <c r="S18" s="199"/>
    </row>
    <row r="19" s="120" customFormat="1" ht="13.5"/>
    <row r="20" s="120" customFormat="1" ht="13.5"/>
    <row r="21" s="120" customFormat="1" ht="13.5"/>
    <row r="22" s="23" customFormat="1" ht="12.75"/>
  </sheetData>
  <mergeCells count="12">
    <mergeCell ref="A1:R1"/>
    <mergeCell ref="A3:A7"/>
    <mergeCell ref="B3:E3"/>
    <mergeCell ref="F3:I3"/>
    <mergeCell ref="J3:M3"/>
    <mergeCell ref="N3:Q3"/>
    <mergeCell ref="R3:R7"/>
    <mergeCell ref="B4:E4"/>
    <mergeCell ref="F4:I4"/>
    <mergeCell ref="J4:M4"/>
    <mergeCell ref="J18:R18"/>
    <mergeCell ref="N4:Q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D7">
      <selection activeCell="J12" sqref="J12"/>
    </sheetView>
  </sheetViews>
  <sheetFormatPr defaultColWidth="9.140625" defaultRowHeight="12.75"/>
  <cols>
    <col min="1" max="1" width="13.7109375" style="321" customWidth="1"/>
    <col min="2" max="4" width="9.00390625" style="321" customWidth="1"/>
    <col min="5" max="5" width="9.140625" style="321" customWidth="1"/>
    <col min="6" max="6" width="8.7109375" style="321" customWidth="1"/>
    <col min="7" max="7" width="9.140625" style="321" customWidth="1"/>
    <col min="8" max="8" width="9.00390625" style="321" customWidth="1"/>
    <col min="9" max="9" width="8.7109375" style="321" customWidth="1"/>
    <col min="10" max="11" width="8.57421875" style="321" customWidth="1"/>
    <col min="12" max="12" width="8.8515625" style="321" customWidth="1"/>
    <col min="13" max="13" width="8.28125" style="321" customWidth="1"/>
    <col min="14" max="14" width="8.7109375" style="321" customWidth="1"/>
    <col min="15" max="15" width="8.28125" style="321" customWidth="1"/>
    <col min="16" max="16" width="8.140625" style="321" customWidth="1"/>
    <col min="17" max="17" width="8.28125" style="321" customWidth="1"/>
    <col min="18" max="18" width="12.140625" style="321" customWidth="1"/>
    <col min="19" max="19" width="11.28125" style="321" hidden="1" customWidth="1"/>
    <col min="20" max="16384" width="11.28125" style="321" customWidth="1"/>
  </cols>
  <sheetData>
    <row r="1" spans="1:17" s="153" customFormat="1" ht="32.25" customHeight="1">
      <c r="A1" s="1052" t="s">
        <v>346</v>
      </c>
      <c r="B1" s="1052"/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  <c r="N1" s="1052"/>
      <c r="O1" s="1052"/>
      <c r="P1" s="1052"/>
      <c r="Q1" s="1052"/>
    </row>
    <row r="2" spans="1:18" s="54" customFormat="1" ht="18" customHeight="1">
      <c r="A2" s="54" t="s">
        <v>347</v>
      </c>
      <c r="R2" s="55" t="s">
        <v>348</v>
      </c>
    </row>
    <row r="3" spans="1:18" s="730" customFormat="1" ht="27.75" customHeight="1">
      <c r="A3" s="1007" t="s">
        <v>260</v>
      </c>
      <c r="B3" s="1124" t="s">
        <v>349</v>
      </c>
      <c r="C3" s="1125"/>
      <c r="D3" s="909" t="s">
        <v>350</v>
      </c>
      <c r="E3" s="968"/>
      <c r="F3" s="946" t="s">
        <v>351</v>
      </c>
      <c r="G3" s="968"/>
      <c r="H3" s="1124" t="s">
        <v>352</v>
      </c>
      <c r="I3" s="1125"/>
      <c r="J3" s="909" t="s">
        <v>353</v>
      </c>
      <c r="K3" s="968"/>
      <c r="L3" s="1124" t="s">
        <v>354</v>
      </c>
      <c r="M3" s="968"/>
      <c r="N3" s="1124" t="s">
        <v>355</v>
      </c>
      <c r="O3" s="968"/>
      <c r="P3" s="935" t="s">
        <v>356</v>
      </c>
      <c r="Q3" s="968"/>
      <c r="R3" s="1000" t="s">
        <v>798</v>
      </c>
    </row>
    <row r="4" spans="1:18" s="730" customFormat="1" ht="27.75" customHeight="1">
      <c r="A4" s="1006"/>
      <c r="B4" s="971" t="s">
        <v>357</v>
      </c>
      <c r="C4" s="878"/>
      <c r="D4" s="771" t="s">
        <v>358</v>
      </c>
      <c r="E4" s="966"/>
      <c r="F4" s="771" t="s">
        <v>359</v>
      </c>
      <c r="G4" s="966"/>
      <c r="H4" s="771" t="s">
        <v>360</v>
      </c>
      <c r="I4" s="1126"/>
      <c r="J4" s="771" t="s">
        <v>361</v>
      </c>
      <c r="K4" s="966"/>
      <c r="L4" s="771" t="s">
        <v>362</v>
      </c>
      <c r="M4" s="966"/>
      <c r="N4" s="771" t="s">
        <v>363</v>
      </c>
      <c r="O4" s="966"/>
      <c r="P4" s="971" t="s">
        <v>316</v>
      </c>
      <c r="Q4" s="966"/>
      <c r="R4" s="1001"/>
    </row>
    <row r="5" spans="1:18" s="730" customFormat="1" ht="27.75" customHeight="1">
      <c r="A5" s="1006"/>
      <c r="B5" s="821" t="s">
        <v>364</v>
      </c>
      <c r="C5" s="821" t="s">
        <v>365</v>
      </c>
      <c r="D5" s="783" t="s">
        <v>364</v>
      </c>
      <c r="E5" s="783" t="s">
        <v>366</v>
      </c>
      <c r="F5" s="783" t="s">
        <v>364</v>
      </c>
      <c r="G5" s="783" t="s">
        <v>366</v>
      </c>
      <c r="H5" s="687" t="s">
        <v>364</v>
      </c>
      <c r="I5" s="687" t="s">
        <v>366</v>
      </c>
      <c r="J5" s="783" t="s">
        <v>364</v>
      </c>
      <c r="K5" s="783" t="s">
        <v>366</v>
      </c>
      <c r="L5" s="783" t="s">
        <v>364</v>
      </c>
      <c r="M5" s="783" t="s">
        <v>366</v>
      </c>
      <c r="N5" s="783" t="s">
        <v>364</v>
      </c>
      <c r="O5" s="783" t="s">
        <v>366</v>
      </c>
      <c r="P5" s="783" t="s">
        <v>364</v>
      </c>
      <c r="Q5" s="783" t="s">
        <v>366</v>
      </c>
      <c r="R5" s="1001"/>
    </row>
    <row r="6" spans="1:18" s="730" customFormat="1" ht="27.75" customHeight="1">
      <c r="A6" s="998"/>
      <c r="B6" s="752" t="s">
        <v>367</v>
      </c>
      <c r="C6" s="752" t="s">
        <v>368</v>
      </c>
      <c r="D6" s="81" t="s">
        <v>367</v>
      </c>
      <c r="E6" s="81" t="s">
        <v>368</v>
      </c>
      <c r="F6" s="81" t="s">
        <v>367</v>
      </c>
      <c r="G6" s="81" t="s">
        <v>368</v>
      </c>
      <c r="H6" s="746" t="s">
        <v>367</v>
      </c>
      <c r="I6" s="746" t="s">
        <v>368</v>
      </c>
      <c r="J6" s="81" t="s">
        <v>367</v>
      </c>
      <c r="K6" s="81" t="s">
        <v>368</v>
      </c>
      <c r="L6" s="81" t="s">
        <v>367</v>
      </c>
      <c r="M6" s="81" t="s">
        <v>368</v>
      </c>
      <c r="N6" s="81" t="s">
        <v>367</v>
      </c>
      <c r="O6" s="81" t="s">
        <v>368</v>
      </c>
      <c r="P6" s="81" t="s">
        <v>367</v>
      </c>
      <c r="Q6" s="81" t="s">
        <v>368</v>
      </c>
      <c r="R6" s="999"/>
    </row>
    <row r="7" spans="1:18" s="309" customFormat="1" ht="34.5" customHeight="1">
      <c r="A7" s="4" t="s">
        <v>232</v>
      </c>
      <c r="B7" s="194">
        <f aca="true" t="shared" si="0" ref="B7:C9">SUM(D7,F7,H7,J7,L7,N7,P7)</f>
        <v>10</v>
      </c>
      <c r="C7" s="309">
        <f t="shared" si="0"/>
        <v>764</v>
      </c>
      <c r="D7" s="309">
        <v>3</v>
      </c>
      <c r="E7" s="309">
        <v>196</v>
      </c>
      <c r="F7" s="309">
        <v>3</v>
      </c>
      <c r="G7" s="309">
        <v>108</v>
      </c>
      <c r="H7" s="309" t="s">
        <v>800</v>
      </c>
      <c r="I7" s="309" t="s">
        <v>369</v>
      </c>
      <c r="J7" s="309">
        <v>2</v>
      </c>
      <c r="K7" s="309">
        <v>120</v>
      </c>
      <c r="L7" s="309">
        <v>1</v>
      </c>
      <c r="M7" s="309">
        <v>256</v>
      </c>
      <c r="N7" s="309">
        <v>1</v>
      </c>
      <c r="O7" s="309">
        <v>84</v>
      </c>
      <c r="P7" s="309" t="s">
        <v>800</v>
      </c>
      <c r="Q7" s="193" t="s">
        <v>800</v>
      </c>
      <c r="R7" s="267" t="s">
        <v>1230</v>
      </c>
    </row>
    <row r="8" spans="1:18" s="309" customFormat="1" ht="34.5" customHeight="1">
      <c r="A8" s="144" t="s">
        <v>341</v>
      </c>
      <c r="B8" s="312">
        <v>5</v>
      </c>
      <c r="C8" s="149">
        <v>191</v>
      </c>
      <c r="D8" s="149" t="s">
        <v>527</v>
      </c>
      <c r="E8" s="149" t="s">
        <v>527</v>
      </c>
      <c r="F8" s="149">
        <v>3</v>
      </c>
      <c r="G8" s="149">
        <v>117</v>
      </c>
      <c r="H8" s="149">
        <v>2</v>
      </c>
      <c r="I8" s="149">
        <v>74</v>
      </c>
      <c r="J8" s="149" t="s">
        <v>527</v>
      </c>
      <c r="K8" s="149" t="s">
        <v>527</v>
      </c>
      <c r="L8" s="149" t="s">
        <v>527</v>
      </c>
      <c r="M8" s="149" t="s">
        <v>527</v>
      </c>
      <c r="N8" s="149" t="s">
        <v>527</v>
      </c>
      <c r="O8" s="149" t="s">
        <v>527</v>
      </c>
      <c r="P8" s="149" t="s">
        <v>527</v>
      </c>
      <c r="Q8" s="313" t="s">
        <v>527</v>
      </c>
      <c r="R8" s="269" t="s">
        <v>1231</v>
      </c>
    </row>
    <row r="9" spans="1:18" s="309" customFormat="1" ht="34.5" customHeight="1">
      <c r="A9" s="4" t="s">
        <v>231</v>
      </c>
      <c r="B9" s="194">
        <f t="shared" si="0"/>
        <v>12</v>
      </c>
      <c r="C9" s="309">
        <f t="shared" si="0"/>
        <v>785</v>
      </c>
      <c r="D9" s="309">
        <v>3</v>
      </c>
      <c r="E9" s="309">
        <v>210</v>
      </c>
      <c r="F9" s="309">
        <v>3</v>
      </c>
      <c r="G9" s="309">
        <v>116</v>
      </c>
      <c r="H9" s="309">
        <v>1</v>
      </c>
      <c r="I9" s="309">
        <v>21</v>
      </c>
      <c r="J9" s="309">
        <v>3</v>
      </c>
      <c r="K9" s="309">
        <v>113</v>
      </c>
      <c r="L9" s="309">
        <v>1</v>
      </c>
      <c r="M9" s="309">
        <v>244</v>
      </c>
      <c r="N9" s="309">
        <v>1</v>
      </c>
      <c r="O9" s="309">
        <v>81</v>
      </c>
      <c r="P9" s="309" t="s">
        <v>800</v>
      </c>
      <c r="Q9" s="193" t="s">
        <v>800</v>
      </c>
      <c r="R9" s="269" t="s">
        <v>1232</v>
      </c>
    </row>
    <row r="10" spans="1:18" s="309" customFormat="1" ht="34.5" customHeight="1">
      <c r="A10" s="144" t="s">
        <v>342</v>
      </c>
      <c r="B10" s="312">
        <v>5</v>
      </c>
      <c r="C10" s="149">
        <v>234</v>
      </c>
      <c r="D10" s="149" t="s">
        <v>527</v>
      </c>
      <c r="E10" s="149" t="s">
        <v>527</v>
      </c>
      <c r="F10" s="149">
        <v>3</v>
      </c>
      <c r="G10" s="149">
        <v>153</v>
      </c>
      <c r="H10" s="149">
        <v>2</v>
      </c>
      <c r="I10" s="149">
        <v>81</v>
      </c>
      <c r="J10" s="149" t="s">
        <v>527</v>
      </c>
      <c r="K10" s="149" t="s">
        <v>527</v>
      </c>
      <c r="L10" s="149" t="s">
        <v>527</v>
      </c>
      <c r="M10" s="149" t="s">
        <v>527</v>
      </c>
      <c r="N10" s="149" t="s">
        <v>527</v>
      </c>
      <c r="O10" s="149" t="s">
        <v>527</v>
      </c>
      <c r="P10" s="149" t="s">
        <v>527</v>
      </c>
      <c r="Q10" s="313" t="s">
        <v>527</v>
      </c>
      <c r="R10" s="269" t="s">
        <v>1256</v>
      </c>
    </row>
    <row r="11" spans="1:18" s="309" customFormat="1" ht="34.5" customHeight="1">
      <c r="A11" s="4" t="s">
        <v>230</v>
      </c>
      <c r="B11" s="315">
        <v>13</v>
      </c>
      <c r="C11" s="316">
        <v>825</v>
      </c>
      <c r="D11" s="316">
        <v>3</v>
      </c>
      <c r="E11" s="316">
        <v>207</v>
      </c>
      <c r="F11" s="316">
        <v>3</v>
      </c>
      <c r="G11" s="316">
        <v>119</v>
      </c>
      <c r="H11" s="316">
        <v>2</v>
      </c>
      <c r="I11" s="316">
        <v>66</v>
      </c>
      <c r="J11" s="316">
        <v>3</v>
      </c>
      <c r="K11" s="316">
        <v>123</v>
      </c>
      <c r="L11" s="309">
        <v>1</v>
      </c>
      <c r="M11" s="309">
        <v>227</v>
      </c>
      <c r="N11" s="309">
        <v>1</v>
      </c>
      <c r="O11" s="309">
        <v>83</v>
      </c>
      <c r="P11" s="149" t="s">
        <v>527</v>
      </c>
      <c r="Q11" s="313" t="s">
        <v>527</v>
      </c>
      <c r="R11" s="269" t="s">
        <v>1234</v>
      </c>
    </row>
    <row r="12" spans="1:18" s="309" customFormat="1" ht="34.5" customHeight="1">
      <c r="A12" s="144" t="s">
        <v>343</v>
      </c>
      <c r="B12" s="312">
        <v>6</v>
      </c>
      <c r="C12" s="149">
        <v>275</v>
      </c>
      <c r="D12" s="149" t="s">
        <v>527</v>
      </c>
      <c r="E12" s="149" t="s">
        <v>527</v>
      </c>
      <c r="F12" s="149">
        <v>4</v>
      </c>
      <c r="G12" s="149">
        <v>189</v>
      </c>
      <c r="H12" s="149">
        <v>2</v>
      </c>
      <c r="I12" s="149">
        <v>86</v>
      </c>
      <c r="J12" s="149" t="s">
        <v>527</v>
      </c>
      <c r="K12" s="149" t="s">
        <v>527</v>
      </c>
      <c r="L12" s="149" t="s">
        <v>527</v>
      </c>
      <c r="M12" s="149" t="s">
        <v>527</v>
      </c>
      <c r="N12" s="149" t="s">
        <v>527</v>
      </c>
      <c r="O12" s="149" t="s">
        <v>527</v>
      </c>
      <c r="P12" s="149" t="s">
        <v>527</v>
      </c>
      <c r="Q12" s="313" t="s">
        <v>527</v>
      </c>
      <c r="R12" s="269" t="s">
        <v>1235</v>
      </c>
    </row>
    <row r="13" spans="1:18" s="286" customFormat="1" ht="34.5" customHeight="1">
      <c r="A13" s="4" t="s">
        <v>229</v>
      </c>
      <c r="B13" s="128">
        <v>14</v>
      </c>
      <c r="C13" s="17">
        <v>906</v>
      </c>
      <c r="D13" s="17">
        <v>3</v>
      </c>
      <c r="E13" s="17">
        <v>214</v>
      </c>
      <c r="F13" s="17">
        <v>4</v>
      </c>
      <c r="G13" s="17">
        <v>188</v>
      </c>
      <c r="H13" s="17">
        <v>2</v>
      </c>
      <c r="I13" s="17">
        <v>67</v>
      </c>
      <c r="J13" s="17">
        <v>3</v>
      </c>
      <c r="K13" s="17">
        <v>123</v>
      </c>
      <c r="L13" s="48">
        <v>1</v>
      </c>
      <c r="M13" s="48">
        <v>239</v>
      </c>
      <c r="N13" s="48">
        <v>1</v>
      </c>
      <c r="O13" s="48">
        <v>75</v>
      </c>
      <c r="P13" s="48">
        <v>0</v>
      </c>
      <c r="Q13" s="150">
        <v>0</v>
      </c>
      <c r="R13" s="269" t="s">
        <v>1236</v>
      </c>
    </row>
    <row r="14" spans="1:18" s="286" customFormat="1" ht="34.5" customHeight="1">
      <c r="A14" s="144" t="s">
        <v>790</v>
      </c>
      <c r="B14" s="128">
        <v>10</v>
      </c>
      <c r="C14" s="17">
        <v>404</v>
      </c>
      <c r="D14" s="17">
        <v>0</v>
      </c>
      <c r="E14" s="17">
        <v>0</v>
      </c>
      <c r="F14" s="17">
        <v>6</v>
      </c>
      <c r="G14" s="17">
        <v>298</v>
      </c>
      <c r="H14" s="17">
        <v>2</v>
      </c>
      <c r="I14" s="17">
        <v>84</v>
      </c>
      <c r="J14" s="17">
        <v>2</v>
      </c>
      <c r="K14" s="17">
        <v>22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150">
        <v>0</v>
      </c>
      <c r="R14" s="269" t="s">
        <v>1237</v>
      </c>
    </row>
    <row r="15" spans="1:18" s="286" customFormat="1" ht="34.5" customHeight="1">
      <c r="A15" s="193" t="s">
        <v>793</v>
      </c>
      <c r="B15" s="47">
        <f>D15+F15+H15+J15+L15+N15+P15</f>
        <v>32</v>
      </c>
      <c r="C15" s="48">
        <v>1595</v>
      </c>
      <c r="D15" s="146">
        <v>3</v>
      </c>
      <c r="E15" s="146">
        <v>209</v>
      </c>
      <c r="F15" s="48">
        <v>15</v>
      </c>
      <c r="G15" s="48">
        <v>724</v>
      </c>
      <c r="H15" s="48">
        <v>6</v>
      </c>
      <c r="I15" s="48">
        <v>200</v>
      </c>
      <c r="J15" s="146">
        <v>6</v>
      </c>
      <c r="K15" s="146">
        <v>152</v>
      </c>
      <c r="L15" s="48">
        <v>1</v>
      </c>
      <c r="M15" s="48">
        <v>230</v>
      </c>
      <c r="N15" s="48">
        <v>1</v>
      </c>
      <c r="O15" s="48">
        <v>80</v>
      </c>
      <c r="P15" s="48">
        <v>0</v>
      </c>
      <c r="Q15" s="150">
        <v>0</v>
      </c>
      <c r="R15" s="309" t="s">
        <v>793</v>
      </c>
    </row>
    <row r="16" spans="1:19" s="318" customFormat="1" ht="34.5" customHeight="1" thickBot="1">
      <c r="A16" s="190" t="s">
        <v>744</v>
      </c>
      <c r="B16" s="52">
        <f>SUM(D16,F16,H16,J16,L16,N16,P16)</f>
        <v>36</v>
      </c>
      <c r="C16" s="52">
        <f>SUM(E16,G16,I16,K16,M16,O16,Q16)</f>
        <v>1722</v>
      </c>
      <c r="D16" s="202">
        <v>5</v>
      </c>
      <c r="E16" s="202">
        <v>207</v>
      </c>
      <c r="F16" s="52">
        <v>15</v>
      </c>
      <c r="G16" s="52">
        <v>788</v>
      </c>
      <c r="H16" s="52">
        <v>8</v>
      </c>
      <c r="I16" s="52">
        <v>247</v>
      </c>
      <c r="J16" s="202">
        <v>6</v>
      </c>
      <c r="K16" s="202">
        <v>177</v>
      </c>
      <c r="L16" s="52">
        <v>1</v>
      </c>
      <c r="M16" s="52">
        <v>212</v>
      </c>
      <c r="N16" s="52">
        <v>1</v>
      </c>
      <c r="O16" s="52">
        <v>91</v>
      </c>
      <c r="P16" s="200" t="s">
        <v>526</v>
      </c>
      <c r="Q16" s="201" t="s">
        <v>526</v>
      </c>
      <c r="R16" s="191" t="s">
        <v>744</v>
      </c>
      <c r="S16" s="317"/>
    </row>
    <row r="17" spans="1:18" s="274" customFormat="1" ht="15.75" customHeight="1">
      <c r="A17" s="229" t="s">
        <v>1153</v>
      </c>
      <c r="H17" s="458" t="s">
        <v>1154</v>
      </c>
      <c r="L17" s="458"/>
      <c r="M17" s="458"/>
      <c r="N17" s="458"/>
      <c r="O17" s="458"/>
      <c r="P17" s="458"/>
      <c r="Q17" s="458"/>
      <c r="R17" s="458"/>
    </row>
    <row r="18" s="274" customFormat="1" ht="15.75" customHeight="1">
      <c r="A18" s="459" t="s">
        <v>1155</v>
      </c>
    </row>
    <row r="19" spans="1:14" s="274" customFormat="1" ht="15.75" customHeight="1">
      <c r="A19" s="460" t="s">
        <v>1156</v>
      </c>
      <c r="N19" s="459" t="s">
        <v>1157</v>
      </c>
    </row>
    <row r="20" s="320" customFormat="1" ht="13.5"/>
  </sheetData>
  <mergeCells count="19">
    <mergeCell ref="R3:R6"/>
    <mergeCell ref="B4:C4"/>
    <mergeCell ref="D4:E4"/>
    <mergeCell ref="F4:G4"/>
    <mergeCell ref="H4:I4"/>
    <mergeCell ref="J4:K4"/>
    <mergeCell ref="L4:M4"/>
    <mergeCell ref="N4:O4"/>
    <mergeCell ref="P4:Q4"/>
    <mergeCell ref="A1:Q1"/>
    <mergeCell ref="A3:A6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H11"/>
  <sheetViews>
    <sheetView zoomScaleSheetLayoutView="100" workbookViewId="0" topLeftCell="A7">
      <selection activeCell="G9" sqref="G9"/>
    </sheetView>
  </sheetViews>
  <sheetFormatPr defaultColWidth="9.140625" defaultRowHeight="12.75"/>
  <cols>
    <col min="1" max="1" width="16.421875" style="24" customWidth="1"/>
    <col min="2" max="2" width="12.140625" style="24" customWidth="1"/>
    <col min="3" max="3" width="11.7109375" style="24" customWidth="1"/>
    <col min="4" max="4" width="11.421875" style="24" customWidth="1"/>
    <col min="5" max="8" width="12.28125" style="24" customWidth="1"/>
    <col min="9" max="9" width="16.57421875" style="24" customWidth="1"/>
    <col min="10" max="10" width="15.00390625" style="24" customWidth="1"/>
    <col min="11" max="16384" width="11.28125" style="24" customWidth="1"/>
  </cols>
  <sheetData>
    <row r="1" spans="1:10" s="3" customFormat="1" ht="32.25" customHeight="1">
      <c r="A1" s="961" t="s">
        <v>1273</v>
      </c>
      <c r="B1" s="961"/>
      <c r="C1" s="961"/>
      <c r="D1" s="961"/>
      <c r="E1" s="961"/>
      <c r="F1" s="961"/>
      <c r="G1" s="961"/>
      <c r="H1" s="961"/>
      <c r="I1" s="961"/>
      <c r="J1" s="961"/>
    </row>
    <row r="2" spans="1:10" s="54" customFormat="1" ht="21" customHeight="1">
      <c r="A2" s="788" t="s">
        <v>371</v>
      </c>
      <c r="B2" s="788"/>
      <c r="J2" s="807" t="s">
        <v>372</v>
      </c>
    </row>
    <row r="3" spans="1:10" s="730" customFormat="1" ht="52.5" customHeight="1">
      <c r="A3" s="1007" t="s">
        <v>458</v>
      </c>
      <c r="B3" s="736" t="s">
        <v>233</v>
      </c>
      <c r="C3" s="1127" t="s">
        <v>235</v>
      </c>
      <c r="D3" s="1128"/>
      <c r="E3" s="1127" t="s">
        <v>1158</v>
      </c>
      <c r="F3" s="1129"/>
      <c r="G3" s="1128"/>
      <c r="H3" s="736" t="s">
        <v>236</v>
      </c>
      <c r="I3" s="736" t="s">
        <v>238</v>
      </c>
      <c r="J3" s="1000" t="s">
        <v>522</v>
      </c>
    </row>
    <row r="4" spans="1:10" s="730" customFormat="1" ht="42" customHeight="1">
      <c r="A4" s="1006"/>
      <c r="B4" s="749" t="s">
        <v>373</v>
      </c>
      <c r="C4" s="749" t="s">
        <v>373</v>
      </c>
      <c r="D4" s="751" t="s">
        <v>374</v>
      </c>
      <c r="E4" s="749" t="s">
        <v>861</v>
      </c>
      <c r="F4" s="749" t="s">
        <v>375</v>
      </c>
      <c r="G4" s="749" t="s">
        <v>376</v>
      </c>
      <c r="H4" s="751" t="s">
        <v>373</v>
      </c>
      <c r="I4" s="819" t="s">
        <v>373</v>
      </c>
      <c r="J4" s="1001"/>
    </row>
    <row r="5" spans="1:10" s="730" customFormat="1" ht="42" customHeight="1">
      <c r="A5" s="998"/>
      <c r="B5" s="744" t="s">
        <v>234</v>
      </c>
      <c r="C5" s="820" t="s">
        <v>234</v>
      </c>
      <c r="D5" s="744" t="s">
        <v>237</v>
      </c>
      <c r="E5" s="820" t="s">
        <v>1161</v>
      </c>
      <c r="F5" s="820" t="s">
        <v>1160</v>
      </c>
      <c r="G5" s="820" t="s">
        <v>1159</v>
      </c>
      <c r="H5" s="744" t="s">
        <v>234</v>
      </c>
      <c r="I5" s="744" t="s">
        <v>234</v>
      </c>
      <c r="J5" s="999"/>
    </row>
    <row r="6" spans="1:10" s="2" customFormat="1" ht="61.5" customHeight="1">
      <c r="A6" s="158" t="s">
        <v>229</v>
      </c>
      <c r="B6" s="15">
        <v>115</v>
      </c>
      <c r="C6" s="15">
        <v>1</v>
      </c>
      <c r="D6" s="15">
        <v>31423</v>
      </c>
      <c r="E6" s="15">
        <v>107</v>
      </c>
      <c r="F6" s="15">
        <v>107</v>
      </c>
      <c r="G6" s="151">
        <v>0</v>
      </c>
      <c r="H6" s="15">
        <v>7</v>
      </c>
      <c r="I6" s="151">
        <v>0</v>
      </c>
      <c r="J6" s="242" t="s">
        <v>1236</v>
      </c>
    </row>
    <row r="7" spans="1:10" s="2" customFormat="1" ht="61.5" customHeight="1">
      <c r="A7" s="198" t="s">
        <v>790</v>
      </c>
      <c r="B7" s="15">
        <v>110</v>
      </c>
      <c r="C7" s="15">
        <v>1</v>
      </c>
      <c r="D7" s="15">
        <v>10400</v>
      </c>
      <c r="E7" s="15">
        <v>101</v>
      </c>
      <c r="F7" s="15">
        <v>101</v>
      </c>
      <c r="G7" s="151">
        <v>0</v>
      </c>
      <c r="H7" s="15">
        <v>1</v>
      </c>
      <c r="I7" s="152">
        <v>0</v>
      </c>
      <c r="J7" s="242" t="s">
        <v>1237</v>
      </c>
    </row>
    <row r="8" spans="1:10" s="5" customFormat="1" ht="61.5" customHeight="1">
      <c r="A8" s="46" t="s">
        <v>793</v>
      </c>
      <c r="B8" s="43">
        <v>240</v>
      </c>
      <c r="C8" s="45">
        <v>2</v>
      </c>
      <c r="D8" s="75">
        <v>36000</v>
      </c>
      <c r="E8" s="44">
        <v>219</v>
      </c>
      <c r="F8" s="44">
        <v>219</v>
      </c>
      <c r="G8" s="44">
        <v>0</v>
      </c>
      <c r="H8" s="44">
        <v>19</v>
      </c>
      <c r="I8" s="44">
        <v>0</v>
      </c>
      <c r="J8" s="18" t="s">
        <v>793</v>
      </c>
    </row>
    <row r="9" spans="1:10" s="148" customFormat="1" ht="61.5" customHeight="1">
      <c r="A9" s="50" t="s">
        <v>378</v>
      </c>
      <c r="B9" s="78">
        <f>SUM(C9,E9,H9,I9)</f>
        <v>244</v>
      </c>
      <c r="C9" s="21">
        <v>2</v>
      </c>
      <c r="D9" s="203">
        <v>36000</v>
      </c>
      <c r="E9" s="78">
        <v>225</v>
      </c>
      <c r="F9" s="78">
        <v>225</v>
      </c>
      <c r="G9" s="78" t="s">
        <v>526</v>
      </c>
      <c r="H9" s="78">
        <v>17</v>
      </c>
      <c r="I9" s="79" t="s">
        <v>526</v>
      </c>
      <c r="J9" s="21" t="s">
        <v>378</v>
      </c>
    </row>
    <row r="10" spans="1:10" s="54" customFormat="1" ht="19.5" customHeight="1">
      <c r="A10" s="58" t="s">
        <v>163</v>
      </c>
      <c r="J10" s="55" t="s">
        <v>164</v>
      </c>
    </row>
    <row r="11" spans="1:34" s="120" customFormat="1" ht="15" customHeight="1">
      <c r="A11" s="121" t="s">
        <v>370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9"/>
      <c r="AF11" s="129"/>
      <c r="AG11" s="129"/>
      <c r="AH11" s="129"/>
    </row>
    <row r="12" s="83" customFormat="1" ht="13.5"/>
    <row r="13" s="83" customFormat="1" ht="13.5"/>
    <row r="14" s="83" customFormat="1" ht="13.5"/>
    <row r="15" s="83" customFormat="1" ht="13.5"/>
    <row r="16" s="83" customFormat="1" ht="13.5"/>
    <row r="17" s="83" customFormat="1" ht="13.5"/>
    <row r="18" s="83" customFormat="1" ht="13.5"/>
    <row r="19" s="83" customFormat="1" ht="13.5"/>
    <row r="20" s="83" customFormat="1" ht="13.5"/>
  </sheetData>
  <mergeCells count="5">
    <mergeCell ref="A1:J1"/>
    <mergeCell ref="J3:J5"/>
    <mergeCell ref="A3:A5"/>
    <mergeCell ref="C3:D3"/>
    <mergeCell ref="E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6">
      <selection activeCell="M13" sqref="M13"/>
    </sheetView>
  </sheetViews>
  <sheetFormatPr defaultColWidth="9.140625" defaultRowHeight="12.75"/>
  <cols>
    <col min="1" max="1" width="13.421875" style="214" customWidth="1"/>
    <col min="2" max="2" width="12.00390625" style="214" customWidth="1"/>
    <col min="3" max="4" width="8.140625" style="214" customWidth="1"/>
    <col min="5" max="5" width="9.00390625" style="214" customWidth="1"/>
    <col min="6" max="6" width="11.8515625" style="214" customWidth="1"/>
    <col min="7" max="8" width="8.28125" style="214" customWidth="1"/>
    <col min="9" max="9" width="9.140625" style="214" customWidth="1"/>
    <col min="10" max="10" width="11.7109375" style="214" customWidth="1"/>
    <col min="11" max="12" width="8.421875" style="214" customWidth="1"/>
    <col min="13" max="13" width="9.00390625" style="214" customWidth="1"/>
    <col min="14" max="14" width="11.8515625" style="214" customWidth="1"/>
    <col min="15" max="16" width="8.57421875" style="214" customWidth="1"/>
    <col min="17" max="17" width="8.8515625" style="214" customWidth="1"/>
    <col min="18" max="18" width="12.7109375" style="214" customWidth="1"/>
    <col min="19" max="16384" width="9.140625" style="214" customWidth="1"/>
  </cols>
  <sheetData>
    <row r="1" spans="1:18" ht="26.25" customHeight="1">
      <c r="A1" s="1052" t="s">
        <v>379</v>
      </c>
      <c r="B1" s="1052"/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  <c r="N1" s="1052"/>
      <c r="O1" s="1052"/>
      <c r="P1" s="1052"/>
      <c r="Q1" s="1052"/>
      <c r="R1" s="1052"/>
    </row>
    <row r="2" spans="1:18" s="54" customFormat="1" ht="18" customHeight="1">
      <c r="A2" s="54" t="s">
        <v>380</v>
      </c>
      <c r="R2" s="55" t="s">
        <v>381</v>
      </c>
    </row>
    <row r="3" spans="1:18" s="54" customFormat="1" ht="12.75" customHeight="1">
      <c r="A3" s="1130" t="s">
        <v>239</v>
      </c>
      <c r="B3" s="1133" t="s">
        <v>1459</v>
      </c>
      <c r="C3" s="1134"/>
      <c r="D3" s="1134"/>
      <c r="E3" s="1135"/>
      <c r="F3" s="1161" t="s">
        <v>382</v>
      </c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1163"/>
      <c r="R3" s="1069" t="s">
        <v>1063</v>
      </c>
    </row>
    <row r="4" spans="1:18" s="54" customFormat="1" ht="12.75" customHeight="1">
      <c r="A4" s="1131"/>
      <c r="B4" s="1138" t="s">
        <v>1460</v>
      </c>
      <c r="C4" s="1139"/>
      <c r="D4" s="1139"/>
      <c r="E4" s="1140"/>
      <c r="F4" s="1164"/>
      <c r="G4" s="1165"/>
      <c r="H4" s="1165"/>
      <c r="I4" s="1165"/>
      <c r="J4" s="1165"/>
      <c r="K4" s="1165"/>
      <c r="L4" s="1165"/>
      <c r="M4" s="1165"/>
      <c r="N4" s="1165"/>
      <c r="O4" s="1165"/>
      <c r="P4" s="1165"/>
      <c r="Q4" s="1166"/>
      <c r="R4" s="1136"/>
    </row>
    <row r="5" spans="1:18" s="54" customFormat="1" ht="12.75">
      <c r="A5" s="1131"/>
      <c r="B5" s="1141"/>
      <c r="C5" s="1142"/>
      <c r="D5" s="1142"/>
      <c r="E5" s="1143"/>
      <c r="F5" s="1133" t="s">
        <v>383</v>
      </c>
      <c r="G5" s="1134"/>
      <c r="H5" s="1134"/>
      <c r="I5" s="1135"/>
      <c r="J5" s="1133" t="s">
        <v>384</v>
      </c>
      <c r="K5" s="1134"/>
      <c r="L5" s="1134"/>
      <c r="M5" s="1135"/>
      <c r="N5" s="1133" t="s">
        <v>385</v>
      </c>
      <c r="O5" s="1134"/>
      <c r="P5" s="1134"/>
      <c r="Q5" s="1134"/>
      <c r="R5" s="1136"/>
    </row>
    <row r="6" spans="1:18" s="54" customFormat="1" ht="13.5" customHeight="1">
      <c r="A6" s="1131"/>
      <c r="B6" s="1144"/>
      <c r="C6" s="1145"/>
      <c r="D6" s="1145"/>
      <c r="E6" s="1146"/>
      <c r="F6" s="1147" t="s">
        <v>386</v>
      </c>
      <c r="G6" s="1148"/>
      <c r="H6" s="1148"/>
      <c r="I6" s="1149"/>
      <c r="J6" s="1147" t="s">
        <v>387</v>
      </c>
      <c r="K6" s="1148"/>
      <c r="L6" s="1148"/>
      <c r="M6" s="1149"/>
      <c r="N6" s="1147" t="s">
        <v>388</v>
      </c>
      <c r="O6" s="1148"/>
      <c r="P6" s="1148"/>
      <c r="Q6" s="1148"/>
      <c r="R6" s="1136"/>
    </row>
    <row r="7" spans="1:18" s="54" customFormat="1" ht="28.5" customHeight="1">
      <c r="A7" s="1131"/>
      <c r="B7" s="708" t="s">
        <v>389</v>
      </c>
      <c r="C7" s="1069" t="s">
        <v>390</v>
      </c>
      <c r="D7" s="1130"/>
      <c r="E7" s="708" t="s">
        <v>391</v>
      </c>
      <c r="F7" s="708" t="s">
        <v>389</v>
      </c>
      <c r="G7" s="1069" t="s">
        <v>390</v>
      </c>
      <c r="H7" s="1130"/>
      <c r="I7" s="708" t="s">
        <v>391</v>
      </c>
      <c r="J7" s="708" t="s">
        <v>389</v>
      </c>
      <c r="K7" s="1069" t="s">
        <v>390</v>
      </c>
      <c r="L7" s="1130"/>
      <c r="M7" s="708" t="s">
        <v>391</v>
      </c>
      <c r="N7" s="708" t="s">
        <v>389</v>
      </c>
      <c r="O7" s="1069" t="s">
        <v>390</v>
      </c>
      <c r="P7" s="1130"/>
      <c r="Q7" s="696" t="s">
        <v>391</v>
      </c>
      <c r="R7" s="1136"/>
    </row>
    <row r="8" spans="1:18" s="54" customFormat="1" ht="18.75" customHeight="1">
      <c r="A8" s="1131"/>
      <c r="B8" s="1152" t="s">
        <v>392</v>
      </c>
      <c r="C8" s="1150" t="s">
        <v>393</v>
      </c>
      <c r="D8" s="1151"/>
      <c r="E8" s="710" t="s">
        <v>394</v>
      </c>
      <c r="F8" s="1152" t="s">
        <v>392</v>
      </c>
      <c r="G8" s="1150" t="s">
        <v>393</v>
      </c>
      <c r="H8" s="1151"/>
      <c r="I8" s="710" t="s">
        <v>394</v>
      </c>
      <c r="J8" s="1152" t="s">
        <v>392</v>
      </c>
      <c r="K8" s="1150" t="s">
        <v>393</v>
      </c>
      <c r="L8" s="1151"/>
      <c r="M8" s="710" t="s">
        <v>394</v>
      </c>
      <c r="N8" s="1152" t="s">
        <v>392</v>
      </c>
      <c r="O8" s="1150" t="s">
        <v>393</v>
      </c>
      <c r="P8" s="1151"/>
      <c r="Q8" s="700" t="s">
        <v>394</v>
      </c>
      <c r="R8" s="1136"/>
    </row>
    <row r="9" spans="1:18" s="54" customFormat="1" ht="12.75">
      <c r="A9" s="1131"/>
      <c r="B9" s="1152"/>
      <c r="C9" s="711" t="s">
        <v>395</v>
      </c>
      <c r="D9" s="711" t="s">
        <v>396</v>
      </c>
      <c r="E9" s="712"/>
      <c r="F9" s="1152"/>
      <c r="G9" s="711" t="s">
        <v>395</v>
      </c>
      <c r="H9" s="713" t="s">
        <v>396</v>
      </c>
      <c r="I9" s="705"/>
      <c r="J9" s="1152"/>
      <c r="K9" s="711" t="s">
        <v>395</v>
      </c>
      <c r="L9" s="711" t="s">
        <v>396</v>
      </c>
      <c r="M9" s="712"/>
      <c r="N9" s="1152"/>
      <c r="O9" s="711" t="s">
        <v>395</v>
      </c>
      <c r="P9" s="711" t="s">
        <v>396</v>
      </c>
      <c r="Q9" s="701"/>
      <c r="R9" s="1136"/>
    </row>
    <row r="10" spans="1:18" s="54" customFormat="1" ht="17.25" customHeight="1">
      <c r="A10" s="1132"/>
      <c r="B10" s="1154"/>
      <c r="C10" s="714" t="s">
        <v>397</v>
      </c>
      <c r="D10" s="714" t="s">
        <v>241</v>
      </c>
      <c r="E10" s="715"/>
      <c r="F10" s="1153"/>
      <c r="G10" s="717" t="s">
        <v>397</v>
      </c>
      <c r="H10" s="718" t="s">
        <v>398</v>
      </c>
      <c r="I10" s="707"/>
      <c r="J10" s="1153"/>
      <c r="K10" s="717" t="s">
        <v>397</v>
      </c>
      <c r="L10" s="719" t="s">
        <v>241</v>
      </c>
      <c r="M10" s="720"/>
      <c r="N10" s="1153"/>
      <c r="O10" s="717" t="s">
        <v>397</v>
      </c>
      <c r="P10" s="719" t="s">
        <v>398</v>
      </c>
      <c r="Q10" s="706"/>
      <c r="R10" s="1137"/>
    </row>
    <row r="11" spans="1:18" ht="15.75" customHeight="1">
      <c r="A11" s="4" t="s">
        <v>232</v>
      </c>
      <c r="B11" s="322">
        <v>3</v>
      </c>
      <c r="C11" s="222" t="s">
        <v>1114</v>
      </c>
      <c r="D11" s="322">
        <v>108</v>
      </c>
      <c r="E11" s="222" t="s">
        <v>1114</v>
      </c>
      <c r="F11" s="322">
        <v>3</v>
      </c>
      <c r="G11" s="222" t="s">
        <v>1114</v>
      </c>
      <c r="H11" s="322">
        <v>108</v>
      </c>
      <c r="I11" s="222" t="s">
        <v>1114</v>
      </c>
      <c r="J11" s="222">
        <v>2</v>
      </c>
      <c r="K11" s="222" t="s">
        <v>433</v>
      </c>
      <c r="L11" s="222">
        <v>80</v>
      </c>
      <c r="M11" s="222" t="s">
        <v>1114</v>
      </c>
      <c r="N11" s="322">
        <v>1</v>
      </c>
      <c r="O11" s="222" t="s">
        <v>1114</v>
      </c>
      <c r="P11" s="322">
        <v>28</v>
      </c>
      <c r="Q11" s="222" t="s">
        <v>1114</v>
      </c>
      <c r="R11" s="267" t="s">
        <v>1230</v>
      </c>
    </row>
    <row r="12" spans="1:18" ht="15.75" customHeight="1">
      <c r="A12" s="144" t="s">
        <v>341</v>
      </c>
      <c r="B12" s="322">
        <v>3</v>
      </c>
      <c r="C12" s="222" t="s">
        <v>1114</v>
      </c>
      <c r="D12" s="322">
        <v>117</v>
      </c>
      <c r="E12" s="222" t="s">
        <v>1114</v>
      </c>
      <c r="F12" s="322">
        <v>2</v>
      </c>
      <c r="G12" s="222" t="s">
        <v>1114</v>
      </c>
      <c r="H12" s="322">
        <v>102</v>
      </c>
      <c r="I12" s="222" t="s">
        <v>1114</v>
      </c>
      <c r="J12" s="222">
        <v>1</v>
      </c>
      <c r="K12" s="222" t="s">
        <v>433</v>
      </c>
      <c r="L12" s="222">
        <v>49</v>
      </c>
      <c r="M12" s="222" t="s">
        <v>1114</v>
      </c>
      <c r="N12" s="322">
        <v>1</v>
      </c>
      <c r="O12" s="222" t="s">
        <v>1114</v>
      </c>
      <c r="P12" s="322">
        <v>53</v>
      </c>
      <c r="Q12" s="222" t="s">
        <v>1114</v>
      </c>
      <c r="R12" s="269" t="s">
        <v>1231</v>
      </c>
    </row>
    <row r="13" spans="1:18" ht="15.75" customHeight="1">
      <c r="A13" s="4" t="s">
        <v>231</v>
      </c>
      <c r="B13" s="322">
        <v>3</v>
      </c>
      <c r="C13" s="222" t="s">
        <v>1114</v>
      </c>
      <c r="D13" s="322">
        <v>116</v>
      </c>
      <c r="E13" s="222" t="s">
        <v>1114</v>
      </c>
      <c r="F13" s="322">
        <v>3</v>
      </c>
      <c r="G13" s="222" t="s">
        <v>1114</v>
      </c>
      <c r="H13" s="322">
        <v>116</v>
      </c>
      <c r="I13" s="222" t="s">
        <v>1114</v>
      </c>
      <c r="J13" s="222">
        <v>2</v>
      </c>
      <c r="K13" s="222" t="s">
        <v>433</v>
      </c>
      <c r="L13" s="222">
        <v>67</v>
      </c>
      <c r="M13" s="222" t="s">
        <v>1114</v>
      </c>
      <c r="N13" s="322">
        <v>1</v>
      </c>
      <c r="O13" s="222" t="s">
        <v>1114</v>
      </c>
      <c r="P13" s="322">
        <v>49</v>
      </c>
      <c r="Q13" s="222" t="s">
        <v>1114</v>
      </c>
      <c r="R13" s="269" t="s">
        <v>1232</v>
      </c>
    </row>
    <row r="14" spans="1:18" ht="15.75" customHeight="1">
      <c r="A14" s="144" t="s">
        <v>342</v>
      </c>
      <c r="B14" s="322">
        <v>2</v>
      </c>
      <c r="C14" s="222" t="s">
        <v>1114</v>
      </c>
      <c r="D14" s="322">
        <v>120</v>
      </c>
      <c r="E14" s="222" t="s">
        <v>1114</v>
      </c>
      <c r="F14" s="322">
        <v>1</v>
      </c>
      <c r="G14" s="222" t="s">
        <v>1114</v>
      </c>
      <c r="H14" s="322">
        <v>99</v>
      </c>
      <c r="I14" s="222" t="s">
        <v>1114</v>
      </c>
      <c r="J14" s="222">
        <v>1</v>
      </c>
      <c r="K14" s="222" t="s">
        <v>433</v>
      </c>
      <c r="L14" s="222">
        <v>53</v>
      </c>
      <c r="M14" s="222" t="s">
        <v>1114</v>
      </c>
      <c r="N14" s="322">
        <v>1</v>
      </c>
      <c r="O14" s="222" t="s">
        <v>1114</v>
      </c>
      <c r="P14" s="322">
        <v>46</v>
      </c>
      <c r="Q14" s="222" t="s">
        <v>1114</v>
      </c>
      <c r="R14" s="269" t="s">
        <v>1256</v>
      </c>
    </row>
    <row r="15" spans="1:18" ht="15.75" customHeight="1">
      <c r="A15" s="4" t="s">
        <v>230</v>
      </c>
      <c r="B15" s="322">
        <v>3</v>
      </c>
      <c r="C15" s="222" t="s">
        <v>1114</v>
      </c>
      <c r="D15" s="322">
        <v>119</v>
      </c>
      <c r="E15" s="222" t="s">
        <v>1114</v>
      </c>
      <c r="F15" s="322">
        <v>3</v>
      </c>
      <c r="G15" s="222" t="s">
        <v>1114</v>
      </c>
      <c r="H15" s="322">
        <v>119</v>
      </c>
      <c r="I15" s="222" t="s">
        <v>1114</v>
      </c>
      <c r="J15" s="222">
        <v>2</v>
      </c>
      <c r="K15" s="222" t="s">
        <v>433</v>
      </c>
      <c r="L15" s="222">
        <v>70</v>
      </c>
      <c r="M15" s="222" t="s">
        <v>1114</v>
      </c>
      <c r="N15" s="322">
        <v>1</v>
      </c>
      <c r="O15" s="222" t="s">
        <v>1114</v>
      </c>
      <c r="P15" s="322">
        <v>49</v>
      </c>
      <c r="Q15" s="222" t="s">
        <v>1114</v>
      </c>
      <c r="R15" s="269" t="s">
        <v>1234</v>
      </c>
    </row>
    <row r="16" spans="1:18" ht="15.75" customHeight="1">
      <c r="A16" s="144" t="s">
        <v>343</v>
      </c>
      <c r="B16" s="322">
        <v>4</v>
      </c>
      <c r="C16" s="222" t="s">
        <v>1114</v>
      </c>
      <c r="D16" s="322">
        <v>189</v>
      </c>
      <c r="E16" s="222" t="s">
        <v>1114</v>
      </c>
      <c r="F16" s="322">
        <v>3</v>
      </c>
      <c r="G16" s="222" t="s">
        <v>1114</v>
      </c>
      <c r="H16" s="322">
        <v>166</v>
      </c>
      <c r="I16" s="222" t="s">
        <v>1114</v>
      </c>
      <c r="J16" s="222" t="s">
        <v>1008</v>
      </c>
      <c r="K16" s="222" t="s">
        <v>1114</v>
      </c>
      <c r="L16" s="222" t="s">
        <v>526</v>
      </c>
      <c r="M16" s="222" t="s">
        <v>1114</v>
      </c>
      <c r="N16" s="322">
        <v>3</v>
      </c>
      <c r="O16" s="222" t="s">
        <v>1114</v>
      </c>
      <c r="P16" s="322">
        <v>166</v>
      </c>
      <c r="Q16" s="222" t="s">
        <v>1114</v>
      </c>
      <c r="R16" s="269" t="s">
        <v>1235</v>
      </c>
    </row>
    <row r="17" spans="1:18" ht="15.75" customHeight="1">
      <c r="A17" s="4" t="s">
        <v>229</v>
      </c>
      <c r="B17" s="322">
        <v>4</v>
      </c>
      <c r="C17" s="222" t="s">
        <v>1114</v>
      </c>
      <c r="D17" s="322">
        <v>188</v>
      </c>
      <c r="E17" s="222" t="s">
        <v>1114</v>
      </c>
      <c r="F17" s="322">
        <v>4</v>
      </c>
      <c r="G17" s="222" t="s">
        <v>1114</v>
      </c>
      <c r="H17" s="322">
        <v>188</v>
      </c>
      <c r="I17" s="222" t="s">
        <v>1114</v>
      </c>
      <c r="J17" s="222">
        <v>2</v>
      </c>
      <c r="K17" s="222" t="s">
        <v>433</v>
      </c>
      <c r="L17" s="222">
        <v>81</v>
      </c>
      <c r="M17" s="222" t="s">
        <v>1114</v>
      </c>
      <c r="N17" s="322">
        <v>2</v>
      </c>
      <c r="O17" s="222" t="s">
        <v>1114</v>
      </c>
      <c r="P17" s="322">
        <v>107</v>
      </c>
      <c r="Q17" s="222" t="s">
        <v>1114</v>
      </c>
      <c r="R17" s="269" t="s">
        <v>1236</v>
      </c>
    </row>
    <row r="18" spans="1:18" ht="15.75" customHeight="1">
      <c r="A18" s="144" t="s">
        <v>790</v>
      </c>
      <c r="B18" s="322">
        <v>6</v>
      </c>
      <c r="C18" s="222" t="s">
        <v>1114</v>
      </c>
      <c r="D18" s="322">
        <v>298</v>
      </c>
      <c r="E18" s="222" t="s">
        <v>1114</v>
      </c>
      <c r="F18" s="322">
        <v>3</v>
      </c>
      <c r="G18" s="222" t="s">
        <v>1114</v>
      </c>
      <c r="H18" s="322">
        <v>173</v>
      </c>
      <c r="I18" s="222" t="s">
        <v>1114</v>
      </c>
      <c r="J18" s="222" t="s">
        <v>1008</v>
      </c>
      <c r="K18" s="222" t="s">
        <v>1114</v>
      </c>
      <c r="L18" s="222" t="s">
        <v>526</v>
      </c>
      <c r="M18" s="222" t="s">
        <v>1114</v>
      </c>
      <c r="N18" s="322">
        <v>3</v>
      </c>
      <c r="O18" s="222" t="s">
        <v>1114</v>
      </c>
      <c r="P18" s="322">
        <v>173</v>
      </c>
      <c r="Q18" s="222" t="s">
        <v>1114</v>
      </c>
      <c r="R18" s="269" t="s">
        <v>1237</v>
      </c>
    </row>
    <row r="19" spans="1:18" ht="15.75" customHeight="1">
      <c r="A19" s="323" t="s">
        <v>846</v>
      </c>
      <c r="B19" s="322">
        <v>15</v>
      </c>
      <c r="C19" s="222">
        <v>778</v>
      </c>
      <c r="D19" s="322">
        <v>724</v>
      </c>
      <c r="E19" s="222">
        <v>323</v>
      </c>
      <c r="F19" s="322">
        <v>11</v>
      </c>
      <c r="G19" s="222">
        <v>605</v>
      </c>
      <c r="H19" s="322">
        <v>554</v>
      </c>
      <c r="I19" s="222">
        <v>254</v>
      </c>
      <c r="J19" s="322">
        <v>2</v>
      </c>
      <c r="K19" s="222">
        <v>90</v>
      </c>
      <c r="L19" s="322">
        <v>77</v>
      </c>
      <c r="M19" s="222">
        <v>21</v>
      </c>
      <c r="N19" s="322">
        <v>4</v>
      </c>
      <c r="O19" s="222">
        <v>225</v>
      </c>
      <c r="P19" s="322">
        <v>200</v>
      </c>
      <c r="Q19" s="222">
        <v>80</v>
      </c>
      <c r="R19" s="324" t="s">
        <v>846</v>
      </c>
    </row>
    <row r="20" spans="1:18" s="192" customFormat="1" ht="15.75" customHeight="1">
      <c r="A20" s="276" t="s">
        <v>399</v>
      </c>
      <c r="B20" s="52">
        <f>SUM(F20,F39)+'25.노인주거의료복지시설(2)'!B19</f>
        <v>15</v>
      </c>
      <c r="C20" s="52">
        <f>SUM(G20,G39)+'25.노인주거의료복지시설(2)'!C19</f>
        <v>788</v>
      </c>
      <c r="D20" s="52">
        <f>SUM(H20,H39)+'25.노인주거의료복지시설(2)'!D19</f>
        <v>770</v>
      </c>
      <c r="E20" s="52">
        <f>SUM(I20,I39)+'25.노인주거의료복지시설(2)'!E19</f>
        <v>358</v>
      </c>
      <c r="F20" s="52">
        <f>SUM(J20,N20,B39)</f>
        <v>11</v>
      </c>
      <c r="G20" s="52">
        <f>SUM(K20,O20,C39)</f>
        <v>615</v>
      </c>
      <c r="H20" s="52">
        <f>SUM(L20,P20,D39)</f>
        <v>597</v>
      </c>
      <c r="I20" s="52">
        <f>SUM(M20,Q20,E39)</f>
        <v>285</v>
      </c>
      <c r="J20" s="52">
        <v>2</v>
      </c>
      <c r="K20" s="52">
        <v>90</v>
      </c>
      <c r="L20" s="52">
        <v>82</v>
      </c>
      <c r="M20" s="52">
        <v>21</v>
      </c>
      <c r="N20" s="52">
        <v>4</v>
      </c>
      <c r="O20" s="52">
        <v>225</v>
      </c>
      <c r="P20" s="52">
        <v>225</v>
      </c>
      <c r="Q20" s="52">
        <v>89</v>
      </c>
      <c r="R20" s="325" t="s">
        <v>399</v>
      </c>
    </row>
    <row r="21" ht="7.5" customHeight="1"/>
    <row r="22" spans="1:15" s="54" customFormat="1" ht="12.75">
      <c r="A22" s="1130" t="s">
        <v>239</v>
      </c>
      <c r="B22" s="721"/>
      <c r="C22" s="721"/>
      <c r="D22" s="721"/>
      <c r="E22" s="722"/>
      <c r="F22" s="1133" t="s">
        <v>400</v>
      </c>
      <c r="G22" s="1134"/>
      <c r="H22" s="1134"/>
      <c r="I22" s="1134"/>
      <c r="J22" s="1134"/>
      <c r="K22" s="1134"/>
      <c r="L22" s="1134"/>
      <c r="M22" s="1134"/>
      <c r="N22" s="1171" t="s">
        <v>1063</v>
      </c>
      <c r="O22" s="1172"/>
    </row>
    <row r="23" spans="1:15" s="54" customFormat="1" ht="12.75">
      <c r="A23" s="1131"/>
      <c r="B23" s="699"/>
      <c r="C23" s="699"/>
      <c r="D23" s="699"/>
      <c r="E23" s="723"/>
      <c r="F23" s="1147" t="s">
        <v>401</v>
      </c>
      <c r="G23" s="1148"/>
      <c r="H23" s="1148"/>
      <c r="I23" s="1148"/>
      <c r="J23" s="1148"/>
      <c r="K23" s="1148"/>
      <c r="L23" s="1148"/>
      <c r="M23" s="1148"/>
      <c r="N23" s="1136"/>
      <c r="O23" s="1173"/>
    </row>
    <row r="24" spans="1:15" s="54" customFormat="1" ht="12.75">
      <c r="A24" s="1131"/>
      <c r="B24" s="1133" t="s">
        <v>402</v>
      </c>
      <c r="C24" s="1134"/>
      <c r="D24" s="1134"/>
      <c r="E24" s="1135"/>
      <c r="F24" s="1069" t="s">
        <v>383</v>
      </c>
      <c r="G24" s="1155"/>
      <c r="H24" s="1155"/>
      <c r="I24" s="1130"/>
      <c r="J24" s="1069" t="s">
        <v>384</v>
      </c>
      <c r="K24" s="1155"/>
      <c r="L24" s="1155"/>
      <c r="M24" s="1155"/>
      <c r="N24" s="1136"/>
      <c r="O24" s="1173"/>
    </row>
    <row r="25" spans="1:15" s="54" customFormat="1" ht="12.75">
      <c r="A25" s="1131"/>
      <c r="B25" s="1147" t="s">
        <v>403</v>
      </c>
      <c r="C25" s="1148"/>
      <c r="D25" s="1148"/>
      <c r="E25" s="1149"/>
      <c r="F25" s="1150"/>
      <c r="G25" s="1156"/>
      <c r="H25" s="1156"/>
      <c r="I25" s="1151"/>
      <c r="J25" s="1150"/>
      <c r="K25" s="1156"/>
      <c r="L25" s="1156"/>
      <c r="M25" s="1156"/>
      <c r="N25" s="1136"/>
      <c r="O25" s="1173"/>
    </row>
    <row r="26" spans="1:15" s="54" customFormat="1" ht="12.75">
      <c r="A26" s="1131"/>
      <c r="B26" s="711" t="s">
        <v>389</v>
      </c>
      <c r="C26" s="1133" t="s">
        <v>390</v>
      </c>
      <c r="D26" s="1135"/>
      <c r="E26" s="711" t="s">
        <v>391</v>
      </c>
      <c r="F26" s="711" t="s">
        <v>389</v>
      </c>
      <c r="G26" s="1133" t="s">
        <v>390</v>
      </c>
      <c r="H26" s="1135"/>
      <c r="I26" s="711" t="s">
        <v>391</v>
      </c>
      <c r="J26" s="711" t="s">
        <v>389</v>
      </c>
      <c r="K26" s="1133" t="s">
        <v>390</v>
      </c>
      <c r="L26" s="1135"/>
      <c r="M26" s="695" t="s">
        <v>391</v>
      </c>
      <c r="N26" s="1136"/>
      <c r="O26" s="1173"/>
    </row>
    <row r="27" spans="1:15" s="54" customFormat="1" ht="18" customHeight="1">
      <c r="A27" s="1131"/>
      <c r="B27" s="1152" t="s">
        <v>392</v>
      </c>
      <c r="C27" s="1147" t="s">
        <v>393</v>
      </c>
      <c r="D27" s="1149"/>
      <c r="E27" s="709" t="s">
        <v>394</v>
      </c>
      <c r="F27" s="1152" t="s">
        <v>392</v>
      </c>
      <c r="G27" s="1147" t="s">
        <v>393</v>
      </c>
      <c r="H27" s="1149"/>
      <c r="I27" s="709" t="s">
        <v>394</v>
      </c>
      <c r="J27" s="1152" t="s">
        <v>392</v>
      </c>
      <c r="K27" s="1147" t="s">
        <v>393</v>
      </c>
      <c r="L27" s="1149"/>
      <c r="M27" s="697" t="s">
        <v>394</v>
      </c>
      <c r="N27" s="1136"/>
      <c r="O27" s="1173"/>
    </row>
    <row r="28" spans="1:15" s="54" customFormat="1" ht="12.75">
      <c r="A28" s="1131"/>
      <c r="B28" s="1152"/>
      <c r="C28" s="711" t="s">
        <v>395</v>
      </c>
      <c r="D28" s="713" t="s">
        <v>396</v>
      </c>
      <c r="E28" s="705"/>
      <c r="F28" s="1152"/>
      <c r="G28" s="711" t="s">
        <v>395</v>
      </c>
      <c r="H28" s="713" t="s">
        <v>396</v>
      </c>
      <c r="I28" s="705"/>
      <c r="J28" s="1152"/>
      <c r="K28" s="711" t="s">
        <v>395</v>
      </c>
      <c r="L28" s="711" t="s">
        <v>396</v>
      </c>
      <c r="M28" s="701"/>
      <c r="N28" s="1136"/>
      <c r="O28" s="1173"/>
    </row>
    <row r="29" spans="1:15" s="54" customFormat="1" ht="18" customHeight="1">
      <c r="A29" s="1132"/>
      <c r="B29" s="1153"/>
      <c r="C29" s="717" t="s">
        <v>397</v>
      </c>
      <c r="D29" s="718" t="s">
        <v>241</v>
      </c>
      <c r="E29" s="707"/>
      <c r="F29" s="1153"/>
      <c r="G29" s="717" t="s">
        <v>397</v>
      </c>
      <c r="H29" s="718" t="s">
        <v>398</v>
      </c>
      <c r="I29" s="707"/>
      <c r="J29" s="1153"/>
      <c r="K29" s="717" t="s">
        <v>397</v>
      </c>
      <c r="L29" s="719" t="s">
        <v>398</v>
      </c>
      <c r="M29" s="706"/>
      <c r="N29" s="1137"/>
      <c r="O29" s="1174"/>
    </row>
    <row r="30" spans="1:15" ht="15.75" customHeight="1">
      <c r="A30" s="4" t="s">
        <v>232</v>
      </c>
      <c r="B30" s="222" t="s">
        <v>1367</v>
      </c>
      <c r="C30" s="222" t="s">
        <v>1367</v>
      </c>
      <c r="D30" s="222" t="s">
        <v>1367</v>
      </c>
      <c r="E30" s="222" t="s">
        <v>1367</v>
      </c>
      <c r="F30" s="223" t="s">
        <v>526</v>
      </c>
      <c r="G30" s="222" t="s">
        <v>1114</v>
      </c>
      <c r="H30" s="223" t="s">
        <v>526</v>
      </c>
      <c r="I30" s="222" t="s">
        <v>1367</v>
      </c>
      <c r="J30" s="223" t="s">
        <v>526</v>
      </c>
      <c r="K30" s="222" t="s">
        <v>1114</v>
      </c>
      <c r="L30" s="223" t="s">
        <v>526</v>
      </c>
      <c r="M30" s="222" t="s">
        <v>1367</v>
      </c>
      <c r="N30" s="1169" t="s">
        <v>1230</v>
      </c>
      <c r="O30" s="1170"/>
    </row>
    <row r="31" spans="1:15" ht="15.75" customHeight="1">
      <c r="A31" s="144" t="s">
        <v>341</v>
      </c>
      <c r="B31" s="222" t="s">
        <v>1367</v>
      </c>
      <c r="C31" s="222" t="s">
        <v>1367</v>
      </c>
      <c r="D31" s="222" t="s">
        <v>1367</v>
      </c>
      <c r="E31" s="222" t="s">
        <v>1367</v>
      </c>
      <c r="F31" s="223">
        <v>1</v>
      </c>
      <c r="G31" s="222" t="s">
        <v>1114</v>
      </c>
      <c r="H31" s="223">
        <v>15</v>
      </c>
      <c r="I31" s="222" t="s">
        <v>1367</v>
      </c>
      <c r="J31" s="223">
        <v>1</v>
      </c>
      <c r="K31" s="222" t="s">
        <v>1114</v>
      </c>
      <c r="L31" s="223">
        <v>15</v>
      </c>
      <c r="M31" s="222" t="s">
        <v>1367</v>
      </c>
      <c r="N31" s="1159" t="s">
        <v>1231</v>
      </c>
      <c r="O31" s="1160"/>
    </row>
    <row r="32" spans="1:15" ht="15.75" customHeight="1">
      <c r="A32" s="4" t="s">
        <v>231</v>
      </c>
      <c r="B32" s="222" t="s">
        <v>1367</v>
      </c>
      <c r="C32" s="222" t="s">
        <v>1367</v>
      </c>
      <c r="D32" s="222" t="s">
        <v>1367</v>
      </c>
      <c r="E32" s="222" t="s">
        <v>1367</v>
      </c>
      <c r="F32" s="223" t="s">
        <v>526</v>
      </c>
      <c r="G32" s="222" t="s">
        <v>1114</v>
      </c>
      <c r="H32" s="223" t="s">
        <v>526</v>
      </c>
      <c r="I32" s="222" t="s">
        <v>1367</v>
      </c>
      <c r="J32" s="223" t="s">
        <v>526</v>
      </c>
      <c r="K32" s="222" t="s">
        <v>1114</v>
      </c>
      <c r="L32" s="223" t="s">
        <v>526</v>
      </c>
      <c r="M32" s="222" t="s">
        <v>1367</v>
      </c>
      <c r="N32" s="1159" t="s">
        <v>240</v>
      </c>
      <c r="O32" s="1160"/>
    </row>
    <row r="33" spans="1:15" ht="15.75" customHeight="1">
      <c r="A33" s="144" t="s">
        <v>342</v>
      </c>
      <c r="B33" s="222" t="s">
        <v>1367</v>
      </c>
      <c r="C33" s="222" t="s">
        <v>1367</v>
      </c>
      <c r="D33" s="222" t="s">
        <v>1367</v>
      </c>
      <c r="E33" s="222" t="s">
        <v>1367</v>
      </c>
      <c r="F33" s="223">
        <v>1</v>
      </c>
      <c r="G33" s="222" t="s">
        <v>1114</v>
      </c>
      <c r="H33" s="223">
        <v>21</v>
      </c>
      <c r="I33" s="222" t="s">
        <v>1367</v>
      </c>
      <c r="J33" s="223">
        <v>1</v>
      </c>
      <c r="K33" s="222" t="s">
        <v>1114</v>
      </c>
      <c r="L33" s="223">
        <v>21</v>
      </c>
      <c r="M33" s="222" t="s">
        <v>1367</v>
      </c>
      <c r="N33" s="1159" t="s">
        <v>1233</v>
      </c>
      <c r="O33" s="1160"/>
    </row>
    <row r="34" spans="1:15" ht="15.75" customHeight="1">
      <c r="A34" s="4" t="s">
        <v>230</v>
      </c>
      <c r="B34" s="222" t="s">
        <v>1367</v>
      </c>
      <c r="C34" s="222" t="s">
        <v>1367</v>
      </c>
      <c r="D34" s="222" t="s">
        <v>1367</v>
      </c>
      <c r="E34" s="222" t="s">
        <v>1367</v>
      </c>
      <c r="F34" s="223" t="s">
        <v>526</v>
      </c>
      <c r="G34" s="222" t="s">
        <v>1114</v>
      </c>
      <c r="H34" s="223" t="s">
        <v>526</v>
      </c>
      <c r="I34" s="222" t="s">
        <v>1367</v>
      </c>
      <c r="J34" s="223" t="s">
        <v>526</v>
      </c>
      <c r="K34" s="222" t="s">
        <v>1114</v>
      </c>
      <c r="L34" s="223" t="s">
        <v>526</v>
      </c>
      <c r="M34" s="222" t="s">
        <v>1367</v>
      </c>
      <c r="N34" s="1159" t="s">
        <v>1234</v>
      </c>
      <c r="O34" s="1160"/>
    </row>
    <row r="35" spans="1:15" ht="15.75" customHeight="1">
      <c r="A35" s="144" t="s">
        <v>343</v>
      </c>
      <c r="B35" s="222" t="s">
        <v>1367</v>
      </c>
      <c r="C35" s="222" t="s">
        <v>1367</v>
      </c>
      <c r="D35" s="222" t="s">
        <v>1367</v>
      </c>
      <c r="E35" s="222" t="s">
        <v>1367</v>
      </c>
      <c r="F35" s="223">
        <v>1</v>
      </c>
      <c r="G35" s="222" t="s">
        <v>1114</v>
      </c>
      <c r="H35" s="223">
        <v>23</v>
      </c>
      <c r="I35" s="222" t="s">
        <v>1367</v>
      </c>
      <c r="J35" s="223">
        <v>1</v>
      </c>
      <c r="K35" s="222" t="s">
        <v>1114</v>
      </c>
      <c r="L35" s="223">
        <v>23</v>
      </c>
      <c r="M35" s="222" t="s">
        <v>1367</v>
      </c>
      <c r="N35" s="1159" t="s">
        <v>1235</v>
      </c>
      <c r="O35" s="1160"/>
    </row>
    <row r="36" spans="1:15" ht="15.75" customHeight="1">
      <c r="A36" s="4" t="s">
        <v>229</v>
      </c>
      <c r="B36" s="222" t="s">
        <v>1367</v>
      </c>
      <c r="C36" s="222" t="s">
        <v>1367</v>
      </c>
      <c r="D36" s="222" t="s">
        <v>1367</v>
      </c>
      <c r="E36" s="222" t="s">
        <v>1367</v>
      </c>
      <c r="F36" s="223" t="s">
        <v>526</v>
      </c>
      <c r="G36" s="222" t="s">
        <v>1114</v>
      </c>
      <c r="H36" s="223" t="s">
        <v>526</v>
      </c>
      <c r="I36" s="222" t="s">
        <v>1367</v>
      </c>
      <c r="J36" s="223" t="s">
        <v>526</v>
      </c>
      <c r="K36" s="222" t="s">
        <v>1114</v>
      </c>
      <c r="L36" s="223" t="s">
        <v>526</v>
      </c>
      <c r="M36" s="222" t="s">
        <v>1367</v>
      </c>
      <c r="N36" s="1159" t="s">
        <v>1236</v>
      </c>
      <c r="O36" s="1160"/>
    </row>
    <row r="37" spans="1:15" ht="15.75" customHeight="1">
      <c r="A37" s="144" t="s">
        <v>790</v>
      </c>
      <c r="B37" s="222" t="s">
        <v>1367</v>
      </c>
      <c r="C37" s="222" t="s">
        <v>1367</v>
      </c>
      <c r="D37" s="222" t="s">
        <v>1367</v>
      </c>
      <c r="E37" s="222" t="s">
        <v>1367</v>
      </c>
      <c r="F37" s="223">
        <v>3</v>
      </c>
      <c r="G37" s="222" t="s">
        <v>433</v>
      </c>
      <c r="H37" s="223">
        <v>125</v>
      </c>
      <c r="I37" s="222" t="s">
        <v>1367</v>
      </c>
      <c r="J37" s="223">
        <v>3</v>
      </c>
      <c r="K37" s="222" t="s">
        <v>433</v>
      </c>
      <c r="L37" s="223">
        <v>125</v>
      </c>
      <c r="M37" s="222" t="s">
        <v>1367</v>
      </c>
      <c r="N37" s="1159" t="s">
        <v>1237</v>
      </c>
      <c r="O37" s="1160"/>
    </row>
    <row r="38" spans="1:15" ht="15.75" customHeight="1">
      <c r="A38" s="323" t="s">
        <v>846</v>
      </c>
      <c r="B38" s="222">
        <v>5</v>
      </c>
      <c r="C38" s="222">
        <v>290</v>
      </c>
      <c r="D38" s="222">
        <v>277</v>
      </c>
      <c r="E38" s="222">
        <v>153</v>
      </c>
      <c r="F38" s="326">
        <v>3</v>
      </c>
      <c r="G38" s="222">
        <v>150</v>
      </c>
      <c r="H38" s="326">
        <v>147</v>
      </c>
      <c r="I38" s="222">
        <v>59</v>
      </c>
      <c r="J38" s="326">
        <v>3</v>
      </c>
      <c r="K38" s="222">
        <v>150</v>
      </c>
      <c r="L38" s="326">
        <v>147</v>
      </c>
      <c r="M38" s="222">
        <v>59</v>
      </c>
      <c r="N38" s="1167" t="s">
        <v>846</v>
      </c>
      <c r="O38" s="1168"/>
    </row>
    <row r="39" spans="1:15" ht="15.75" customHeight="1">
      <c r="A39" s="276" t="s">
        <v>404</v>
      </c>
      <c r="B39" s="327">
        <v>5</v>
      </c>
      <c r="C39" s="328">
        <v>300</v>
      </c>
      <c r="D39" s="328">
        <v>290</v>
      </c>
      <c r="E39" s="328">
        <v>175</v>
      </c>
      <c r="F39" s="328">
        <v>3</v>
      </c>
      <c r="G39" s="328">
        <v>150</v>
      </c>
      <c r="H39" s="328">
        <v>150</v>
      </c>
      <c r="I39" s="328">
        <v>63</v>
      </c>
      <c r="J39" s="328">
        <v>3</v>
      </c>
      <c r="K39" s="328">
        <v>150</v>
      </c>
      <c r="L39" s="328">
        <v>150</v>
      </c>
      <c r="M39" s="329">
        <v>63</v>
      </c>
      <c r="N39" s="1157" t="s">
        <v>98</v>
      </c>
      <c r="O39" s="1158"/>
    </row>
  </sheetData>
  <mergeCells count="53">
    <mergeCell ref="F3:Q4"/>
    <mergeCell ref="N32:O32"/>
    <mergeCell ref="N33:O33"/>
    <mergeCell ref="N38:O38"/>
    <mergeCell ref="J27:J29"/>
    <mergeCell ref="K27:L27"/>
    <mergeCell ref="N30:O30"/>
    <mergeCell ref="N31:O31"/>
    <mergeCell ref="N22:O29"/>
    <mergeCell ref="J8:J10"/>
    <mergeCell ref="N39:O39"/>
    <mergeCell ref="N34:O34"/>
    <mergeCell ref="N35:O35"/>
    <mergeCell ref="N36:O36"/>
    <mergeCell ref="N37:O37"/>
    <mergeCell ref="B27:B29"/>
    <mergeCell ref="C27:D27"/>
    <mergeCell ref="F27:F29"/>
    <mergeCell ref="G27:H27"/>
    <mergeCell ref="A22:A29"/>
    <mergeCell ref="F22:M22"/>
    <mergeCell ref="F23:M23"/>
    <mergeCell ref="B24:E24"/>
    <mergeCell ref="F24:I25"/>
    <mergeCell ref="J24:M25"/>
    <mergeCell ref="B25:E25"/>
    <mergeCell ref="C26:D26"/>
    <mergeCell ref="G26:H26"/>
    <mergeCell ref="K26:L26"/>
    <mergeCell ref="K8:L8"/>
    <mergeCell ref="N8:N10"/>
    <mergeCell ref="O8:P8"/>
    <mergeCell ref="B8:B10"/>
    <mergeCell ref="C8:D8"/>
    <mergeCell ref="F8:F10"/>
    <mergeCell ref="G8:H8"/>
    <mergeCell ref="F6:I6"/>
    <mergeCell ref="J6:M6"/>
    <mergeCell ref="N6:Q6"/>
    <mergeCell ref="C7:D7"/>
    <mergeCell ref="G7:H7"/>
    <mergeCell ref="K7:L7"/>
    <mergeCell ref="O7:P7"/>
    <mergeCell ref="A1:R1"/>
    <mergeCell ref="A3:A10"/>
    <mergeCell ref="B3:E3"/>
    <mergeCell ref="R3:R10"/>
    <mergeCell ref="B4:E4"/>
    <mergeCell ref="B5:E5"/>
    <mergeCell ref="F5:I5"/>
    <mergeCell ref="J5:M5"/>
    <mergeCell ref="N5:Q5"/>
    <mergeCell ref="B6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39"/>
  <sheetViews>
    <sheetView zoomScaleSheetLayoutView="100" workbookViewId="0" topLeftCell="A13">
      <selection activeCell="F4" sqref="F4:I4"/>
    </sheetView>
  </sheetViews>
  <sheetFormatPr defaultColWidth="9.140625" defaultRowHeight="12.75"/>
  <cols>
    <col min="1" max="1" width="14.140625" style="214" customWidth="1"/>
    <col min="2" max="13" width="10.57421875" style="214" customWidth="1"/>
    <col min="14" max="14" width="14.8515625" style="214" customWidth="1"/>
    <col min="15" max="16384" width="9.140625" style="214" customWidth="1"/>
  </cols>
  <sheetData>
    <row r="1" spans="1:15" ht="32.25" customHeight="1">
      <c r="A1" s="1052" t="s">
        <v>1274</v>
      </c>
      <c r="B1" s="1052"/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  <c r="N1" s="1052"/>
      <c r="O1" s="211"/>
    </row>
    <row r="2" spans="1:14" s="54" customFormat="1" ht="18" customHeight="1">
      <c r="A2" s="54" t="s">
        <v>405</v>
      </c>
      <c r="N2" s="55" t="s">
        <v>406</v>
      </c>
    </row>
    <row r="3" spans="1:14" s="54" customFormat="1" ht="13.5" customHeight="1">
      <c r="A3" s="1130" t="s">
        <v>242</v>
      </c>
      <c r="B3" s="1070" t="s">
        <v>1313</v>
      </c>
      <c r="C3" s="1180"/>
      <c r="D3" s="1180"/>
      <c r="E3" s="1180"/>
      <c r="F3" s="1180"/>
      <c r="G3" s="1180"/>
      <c r="H3" s="1180"/>
      <c r="I3" s="1180"/>
      <c r="J3" s="1180"/>
      <c r="K3" s="1180"/>
      <c r="L3" s="1180"/>
      <c r="M3" s="1181"/>
      <c r="N3" s="1069" t="s">
        <v>1063</v>
      </c>
    </row>
    <row r="4" spans="1:14" s="54" customFormat="1" ht="13.5" customHeight="1">
      <c r="A4" s="1131"/>
      <c r="B4" s="1133" t="s">
        <v>383</v>
      </c>
      <c r="C4" s="1134"/>
      <c r="D4" s="1134"/>
      <c r="E4" s="1135"/>
      <c r="F4" s="1133" t="s">
        <v>384</v>
      </c>
      <c r="G4" s="1134"/>
      <c r="H4" s="1134"/>
      <c r="I4" s="1135"/>
      <c r="J4" s="1133" t="s">
        <v>385</v>
      </c>
      <c r="K4" s="1134"/>
      <c r="L4" s="1134"/>
      <c r="M4" s="1135"/>
      <c r="N4" s="1136"/>
    </row>
    <row r="5" spans="1:14" s="54" customFormat="1" ht="13.5" customHeight="1">
      <c r="A5" s="1131"/>
      <c r="B5" s="1147" t="s">
        <v>386</v>
      </c>
      <c r="C5" s="1148"/>
      <c r="D5" s="1148"/>
      <c r="E5" s="1149"/>
      <c r="F5" s="1147" t="s">
        <v>387</v>
      </c>
      <c r="G5" s="1148"/>
      <c r="H5" s="1148"/>
      <c r="I5" s="1149"/>
      <c r="J5" s="1147" t="s">
        <v>388</v>
      </c>
      <c r="K5" s="1148"/>
      <c r="L5" s="1148"/>
      <c r="M5" s="1149"/>
      <c r="N5" s="1136"/>
    </row>
    <row r="6" spans="1:14" s="54" customFormat="1" ht="13.5" customHeight="1">
      <c r="A6" s="1131"/>
      <c r="B6" s="711" t="s">
        <v>389</v>
      </c>
      <c r="C6" s="1133" t="s">
        <v>390</v>
      </c>
      <c r="D6" s="1135"/>
      <c r="E6" s="711" t="s">
        <v>391</v>
      </c>
      <c r="F6" s="711" t="s">
        <v>389</v>
      </c>
      <c r="G6" s="1133" t="s">
        <v>390</v>
      </c>
      <c r="H6" s="1135"/>
      <c r="I6" s="711" t="s">
        <v>391</v>
      </c>
      <c r="J6" s="711" t="s">
        <v>389</v>
      </c>
      <c r="K6" s="1133" t="s">
        <v>390</v>
      </c>
      <c r="L6" s="1135"/>
      <c r="M6" s="711" t="s">
        <v>391</v>
      </c>
      <c r="N6" s="1136"/>
    </row>
    <row r="7" spans="1:14" s="54" customFormat="1" ht="13.5" customHeight="1">
      <c r="A7" s="1131"/>
      <c r="B7" s="1152" t="s">
        <v>392</v>
      </c>
      <c r="C7" s="1147" t="s">
        <v>393</v>
      </c>
      <c r="D7" s="1149"/>
      <c r="E7" s="709" t="s">
        <v>394</v>
      </c>
      <c r="F7" s="1152" t="s">
        <v>392</v>
      </c>
      <c r="G7" s="1147" t="s">
        <v>393</v>
      </c>
      <c r="H7" s="1149"/>
      <c r="I7" s="709" t="s">
        <v>394</v>
      </c>
      <c r="J7" s="1152" t="s">
        <v>392</v>
      </c>
      <c r="K7" s="1147" t="s">
        <v>393</v>
      </c>
      <c r="L7" s="1149"/>
      <c r="M7" s="709" t="s">
        <v>394</v>
      </c>
      <c r="N7" s="1136"/>
    </row>
    <row r="8" spans="1:14" s="54" customFormat="1" ht="13.5" customHeight="1">
      <c r="A8" s="1131"/>
      <c r="B8" s="1152"/>
      <c r="C8" s="711" t="s">
        <v>395</v>
      </c>
      <c r="D8" s="711" t="s">
        <v>396</v>
      </c>
      <c r="E8" s="712"/>
      <c r="F8" s="1152"/>
      <c r="G8" s="711" t="s">
        <v>395</v>
      </c>
      <c r="H8" s="711" t="s">
        <v>396</v>
      </c>
      <c r="I8" s="712"/>
      <c r="J8" s="1152"/>
      <c r="K8" s="711" t="s">
        <v>395</v>
      </c>
      <c r="L8" s="711" t="s">
        <v>396</v>
      </c>
      <c r="M8" s="712"/>
      <c r="N8" s="1136"/>
    </row>
    <row r="9" spans="1:14" s="54" customFormat="1" ht="13.5" customHeight="1">
      <c r="A9" s="1151"/>
      <c r="B9" s="1153"/>
      <c r="C9" s="716" t="s">
        <v>397</v>
      </c>
      <c r="D9" s="716" t="s">
        <v>398</v>
      </c>
      <c r="E9" s="720"/>
      <c r="F9" s="1153"/>
      <c r="G9" s="716" t="s">
        <v>397</v>
      </c>
      <c r="H9" s="716" t="s">
        <v>398</v>
      </c>
      <c r="I9" s="720"/>
      <c r="J9" s="1153"/>
      <c r="K9" s="716" t="s">
        <v>397</v>
      </c>
      <c r="L9" s="716" t="s">
        <v>398</v>
      </c>
      <c r="M9" s="720"/>
      <c r="N9" s="1137"/>
    </row>
    <row r="10" spans="1:14" ht="13.5" customHeight="1">
      <c r="A10" s="4" t="s">
        <v>232</v>
      </c>
      <c r="B10" s="222" t="s">
        <v>1114</v>
      </c>
      <c r="C10" s="222" t="s">
        <v>1114</v>
      </c>
      <c r="D10" s="222" t="s">
        <v>1114</v>
      </c>
      <c r="E10" s="222" t="s">
        <v>1114</v>
      </c>
      <c r="F10" s="222" t="s">
        <v>1114</v>
      </c>
      <c r="G10" s="222" t="s">
        <v>1114</v>
      </c>
      <c r="H10" s="222" t="s">
        <v>1114</v>
      </c>
      <c r="I10" s="222" t="s">
        <v>1114</v>
      </c>
      <c r="J10" s="222" t="s">
        <v>1114</v>
      </c>
      <c r="K10" s="222" t="s">
        <v>1114</v>
      </c>
      <c r="L10" s="222" t="s">
        <v>1114</v>
      </c>
      <c r="M10" s="222" t="s">
        <v>1114</v>
      </c>
      <c r="N10" s="406" t="s">
        <v>1230</v>
      </c>
    </row>
    <row r="11" spans="1:14" ht="13.5" customHeight="1">
      <c r="A11" s="144" t="s">
        <v>341</v>
      </c>
      <c r="B11" s="222" t="s">
        <v>1114</v>
      </c>
      <c r="C11" s="222" t="s">
        <v>1114</v>
      </c>
      <c r="D11" s="222" t="s">
        <v>1114</v>
      </c>
      <c r="E11" s="222" t="s">
        <v>1114</v>
      </c>
      <c r="F11" s="222" t="s">
        <v>1114</v>
      </c>
      <c r="G11" s="222" t="s">
        <v>1114</v>
      </c>
      <c r="H11" s="222" t="s">
        <v>1114</v>
      </c>
      <c r="I11" s="222" t="s">
        <v>1114</v>
      </c>
      <c r="J11" s="222" t="s">
        <v>1114</v>
      </c>
      <c r="K11" s="222" t="s">
        <v>1114</v>
      </c>
      <c r="L11" s="222" t="s">
        <v>1114</v>
      </c>
      <c r="M11" s="222" t="s">
        <v>1114</v>
      </c>
      <c r="N11" s="242" t="s">
        <v>1231</v>
      </c>
    </row>
    <row r="12" spans="1:14" ht="13.5" customHeight="1">
      <c r="A12" s="4" t="s">
        <v>231</v>
      </c>
      <c r="B12" s="222" t="s">
        <v>1114</v>
      </c>
      <c r="C12" s="222" t="s">
        <v>1114</v>
      </c>
      <c r="D12" s="222" t="s">
        <v>1114</v>
      </c>
      <c r="E12" s="222" t="s">
        <v>1114</v>
      </c>
      <c r="F12" s="222" t="s">
        <v>1114</v>
      </c>
      <c r="G12" s="222" t="s">
        <v>1114</v>
      </c>
      <c r="H12" s="222" t="s">
        <v>1114</v>
      </c>
      <c r="I12" s="222" t="s">
        <v>1114</v>
      </c>
      <c r="J12" s="222" t="s">
        <v>1114</v>
      </c>
      <c r="K12" s="222" t="s">
        <v>1114</v>
      </c>
      <c r="L12" s="222" t="s">
        <v>1114</v>
      </c>
      <c r="M12" s="222" t="s">
        <v>1114</v>
      </c>
      <c r="N12" s="242" t="s">
        <v>1232</v>
      </c>
    </row>
    <row r="13" spans="1:14" ht="13.5" customHeight="1">
      <c r="A13" s="144" t="s">
        <v>342</v>
      </c>
      <c r="B13" s="222" t="s">
        <v>1114</v>
      </c>
      <c r="C13" s="222" t="s">
        <v>1114</v>
      </c>
      <c r="D13" s="222" t="s">
        <v>1114</v>
      </c>
      <c r="E13" s="222" t="s">
        <v>1114</v>
      </c>
      <c r="F13" s="222" t="s">
        <v>1114</v>
      </c>
      <c r="G13" s="222" t="s">
        <v>1114</v>
      </c>
      <c r="H13" s="222" t="s">
        <v>1114</v>
      </c>
      <c r="I13" s="222" t="s">
        <v>1114</v>
      </c>
      <c r="J13" s="222" t="s">
        <v>1114</v>
      </c>
      <c r="K13" s="222" t="s">
        <v>1114</v>
      </c>
      <c r="L13" s="222" t="s">
        <v>1114</v>
      </c>
      <c r="M13" s="222" t="s">
        <v>1114</v>
      </c>
      <c r="N13" s="242" t="s">
        <v>1256</v>
      </c>
    </row>
    <row r="14" spans="1:14" ht="13.5" customHeight="1">
      <c r="A14" s="4" t="s">
        <v>230</v>
      </c>
      <c r="B14" s="222" t="s">
        <v>1114</v>
      </c>
      <c r="C14" s="222" t="s">
        <v>1114</v>
      </c>
      <c r="D14" s="222" t="s">
        <v>1114</v>
      </c>
      <c r="E14" s="222" t="s">
        <v>1114</v>
      </c>
      <c r="F14" s="222" t="s">
        <v>1114</v>
      </c>
      <c r="G14" s="222" t="s">
        <v>1114</v>
      </c>
      <c r="H14" s="222" t="s">
        <v>1114</v>
      </c>
      <c r="I14" s="222" t="s">
        <v>1114</v>
      </c>
      <c r="J14" s="222" t="s">
        <v>1114</v>
      </c>
      <c r="K14" s="222" t="s">
        <v>1114</v>
      </c>
      <c r="L14" s="222" t="s">
        <v>1114</v>
      </c>
      <c r="M14" s="222" t="s">
        <v>1114</v>
      </c>
      <c r="N14" s="242" t="s">
        <v>1234</v>
      </c>
    </row>
    <row r="15" spans="1:14" ht="13.5" customHeight="1">
      <c r="A15" s="144" t="s">
        <v>343</v>
      </c>
      <c r="B15" s="222" t="s">
        <v>1114</v>
      </c>
      <c r="C15" s="222" t="s">
        <v>1114</v>
      </c>
      <c r="D15" s="222" t="s">
        <v>1114</v>
      </c>
      <c r="E15" s="222" t="s">
        <v>1114</v>
      </c>
      <c r="F15" s="222" t="s">
        <v>1114</v>
      </c>
      <c r="G15" s="222" t="s">
        <v>1114</v>
      </c>
      <c r="H15" s="222" t="s">
        <v>1114</v>
      </c>
      <c r="I15" s="222" t="s">
        <v>1114</v>
      </c>
      <c r="J15" s="222" t="s">
        <v>1114</v>
      </c>
      <c r="K15" s="222" t="s">
        <v>1114</v>
      </c>
      <c r="L15" s="222" t="s">
        <v>1114</v>
      </c>
      <c r="M15" s="222" t="s">
        <v>1114</v>
      </c>
      <c r="N15" s="242" t="s">
        <v>1235</v>
      </c>
    </row>
    <row r="16" spans="1:14" ht="13.5" customHeight="1">
      <c r="A16" s="4" t="s">
        <v>229</v>
      </c>
      <c r="B16" s="222" t="s">
        <v>1114</v>
      </c>
      <c r="C16" s="222" t="s">
        <v>1114</v>
      </c>
      <c r="D16" s="222" t="s">
        <v>1114</v>
      </c>
      <c r="E16" s="222" t="s">
        <v>1114</v>
      </c>
      <c r="F16" s="222" t="s">
        <v>1114</v>
      </c>
      <c r="G16" s="222" t="s">
        <v>1114</v>
      </c>
      <c r="H16" s="222" t="s">
        <v>1114</v>
      </c>
      <c r="I16" s="222" t="s">
        <v>1114</v>
      </c>
      <c r="J16" s="222" t="s">
        <v>1114</v>
      </c>
      <c r="K16" s="222" t="s">
        <v>1114</v>
      </c>
      <c r="L16" s="222" t="s">
        <v>1114</v>
      </c>
      <c r="M16" s="222" t="s">
        <v>1114</v>
      </c>
      <c r="N16" s="242" t="s">
        <v>1236</v>
      </c>
    </row>
    <row r="17" spans="1:14" ht="13.5" customHeight="1">
      <c r="A17" s="144" t="s">
        <v>790</v>
      </c>
      <c r="B17" s="222" t="s">
        <v>1114</v>
      </c>
      <c r="C17" s="222" t="s">
        <v>1114</v>
      </c>
      <c r="D17" s="222" t="s">
        <v>1114</v>
      </c>
      <c r="E17" s="222" t="s">
        <v>1114</v>
      </c>
      <c r="F17" s="222" t="s">
        <v>1114</v>
      </c>
      <c r="G17" s="222" t="s">
        <v>1114</v>
      </c>
      <c r="H17" s="222" t="s">
        <v>1114</v>
      </c>
      <c r="I17" s="222" t="s">
        <v>1114</v>
      </c>
      <c r="J17" s="222" t="s">
        <v>1114</v>
      </c>
      <c r="K17" s="222" t="s">
        <v>1114</v>
      </c>
      <c r="L17" s="222" t="s">
        <v>1114</v>
      </c>
      <c r="M17" s="222" t="s">
        <v>1114</v>
      </c>
      <c r="N17" s="242" t="s">
        <v>1237</v>
      </c>
    </row>
    <row r="18" spans="1:14" ht="13.5" customHeight="1">
      <c r="A18" s="323" t="s">
        <v>846</v>
      </c>
      <c r="B18" s="322">
        <v>1</v>
      </c>
      <c r="C18" s="322">
        <v>23</v>
      </c>
      <c r="D18" s="322">
        <v>23</v>
      </c>
      <c r="E18" s="322">
        <v>10</v>
      </c>
      <c r="F18" s="322">
        <v>0</v>
      </c>
      <c r="G18" s="322">
        <v>0</v>
      </c>
      <c r="H18" s="322">
        <v>0</v>
      </c>
      <c r="I18" s="322">
        <v>0</v>
      </c>
      <c r="J18" s="262">
        <v>1</v>
      </c>
      <c r="K18" s="262">
        <v>23</v>
      </c>
      <c r="L18" s="262">
        <v>23</v>
      </c>
      <c r="M18" s="262">
        <v>10</v>
      </c>
      <c r="N18" s="324" t="s">
        <v>846</v>
      </c>
    </row>
    <row r="19" spans="1:14" s="192" customFormat="1" ht="13.5" customHeight="1">
      <c r="A19" s="276" t="s">
        <v>744</v>
      </c>
      <c r="B19" s="52">
        <f>SUM(J19)</f>
        <v>1</v>
      </c>
      <c r="C19" s="52">
        <f>SUM(K19)</f>
        <v>23</v>
      </c>
      <c r="D19" s="52">
        <v>23</v>
      </c>
      <c r="E19" s="52">
        <v>10</v>
      </c>
      <c r="F19" s="52">
        <v>0</v>
      </c>
      <c r="G19" s="52">
        <v>0</v>
      </c>
      <c r="H19" s="52">
        <v>0</v>
      </c>
      <c r="I19" s="52">
        <v>0</v>
      </c>
      <c r="J19" s="52">
        <v>1</v>
      </c>
      <c r="K19" s="52">
        <v>23</v>
      </c>
      <c r="L19" s="52">
        <v>23</v>
      </c>
      <c r="M19" s="52">
        <v>10</v>
      </c>
      <c r="N19" s="325" t="s">
        <v>744</v>
      </c>
    </row>
    <row r="20" ht="8.25" customHeight="1"/>
    <row r="21" spans="1:13" s="54" customFormat="1" ht="13.5" customHeight="1">
      <c r="A21" s="1130" t="s">
        <v>242</v>
      </c>
      <c r="B21" s="1070" t="s">
        <v>1314</v>
      </c>
      <c r="C21" s="1180"/>
      <c r="D21" s="1180"/>
      <c r="E21" s="1180"/>
      <c r="F21" s="1180"/>
      <c r="G21" s="1180"/>
      <c r="H21" s="1180"/>
      <c r="I21" s="1181"/>
      <c r="J21" s="1171" t="s">
        <v>1063</v>
      </c>
      <c r="K21" s="1172"/>
      <c r="L21" s="698"/>
      <c r="M21" s="698"/>
    </row>
    <row r="22" spans="1:14" s="54" customFormat="1" ht="13.5" customHeight="1">
      <c r="A22" s="1131"/>
      <c r="B22" s="1133" t="s">
        <v>402</v>
      </c>
      <c r="C22" s="1134"/>
      <c r="D22" s="1134"/>
      <c r="E22" s="1135"/>
      <c r="F22" s="1133" t="s">
        <v>1315</v>
      </c>
      <c r="G22" s="1134"/>
      <c r="H22" s="1134"/>
      <c r="I22" s="1135"/>
      <c r="J22" s="1136"/>
      <c r="K22" s="1173"/>
      <c r="N22" s="55" t="s">
        <v>1316</v>
      </c>
    </row>
    <row r="23" spans="1:11" s="54" customFormat="1" ht="13.5" customHeight="1">
      <c r="A23" s="1131"/>
      <c r="B23" s="1147" t="s">
        <v>403</v>
      </c>
      <c r="C23" s="1148"/>
      <c r="D23" s="1148"/>
      <c r="E23" s="1149"/>
      <c r="F23" s="1182" t="s">
        <v>1317</v>
      </c>
      <c r="G23" s="1182"/>
      <c r="H23" s="1182"/>
      <c r="I23" s="1182"/>
      <c r="J23" s="1136"/>
      <c r="K23" s="1173"/>
    </row>
    <row r="24" spans="1:15" s="54" customFormat="1" ht="13.5" customHeight="1">
      <c r="A24" s="1131"/>
      <c r="B24" s="711" t="s">
        <v>389</v>
      </c>
      <c r="C24" s="1133" t="s">
        <v>390</v>
      </c>
      <c r="D24" s="1135"/>
      <c r="E24" s="711" t="s">
        <v>391</v>
      </c>
      <c r="F24" s="711" t="s">
        <v>389</v>
      </c>
      <c r="G24" s="1133" t="s">
        <v>390</v>
      </c>
      <c r="H24" s="1135"/>
      <c r="I24" s="711" t="s">
        <v>391</v>
      </c>
      <c r="J24" s="1136"/>
      <c r="K24" s="1173"/>
      <c r="L24" s="724"/>
      <c r="M24" s="724"/>
      <c r="N24" s="724"/>
      <c r="O24" s="724"/>
    </row>
    <row r="25" spans="1:11" s="54" customFormat="1" ht="13.5" customHeight="1">
      <c r="A25" s="1131"/>
      <c r="B25" s="1152" t="s">
        <v>392</v>
      </c>
      <c r="C25" s="1147" t="s">
        <v>393</v>
      </c>
      <c r="D25" s="1149"/>
      <c r="E25" s="709" t="s">
        <v>394</v>
      </c>
      <c r="F25" s="1152" t="s">
        <v>392</v>
      </c>
      <c r="G25" s="1147" t="s">
        <v>393</v>
      </c>
      <c r="H25" s="1149"/>
      <c r="I25" s="709" t="s">
        <v>394</v>
      </c>
      <c r="J25" s="1136"/>
      <c r="K25" s="1173"/>
    </row>
    <row r="26" spans="1:11" s="54" customFormat="1" ht="13.5" customHeight="1">
      <c r="A26" s="1131"/>
      <c r="B26" s="1152"/>
      <c r="C26" s="711" t="s">
        <v>395</v>
      </c>
      <c r="D26" s="711" t="s">
        <v>396</v>
      </c>
      <c r="E26" s="712"/>
      <c r="F26" s="1152"/>
      <c r="G26" s="711" t="s">
        <v>395</v>
      </c>
      <c r="H26" s="711" t="s">
        <v>396</v>
      </c>
      <c r="I26" s="712"/>
      <c r="J26" s="1136"/>
      <c r="K26" s="1173"/>
    </row>
    <row r="27" spans="1:11" s="54" customFormat="1" ht="13.5" customHeight="1">
      <c r="A27" s="1151"/>
      <c r="B27" s="1153"/>
      <c r="C27" s="716" t="s">
        <v>397</v>
      </c>
      <c r="D27" s="716" t="s">
        <v>398</v>
      </c>
      <c r="E27" s="720"/>
      <c r="F27" s="1153"/>
      <c r="G27" s="716" t="s">
        <v>397</v>
      </c>
      <c r="H27" s="716" t="s">
        <v>398</v>
      </c>
      <c r="I27" s="720"/>
      <c r="J27" s="1137"/>
      <c r="K27" s="1174"/>
    </row>
    <row r="28" spans="1:11" ht="13.5" customHeight="1">
      <c r="A28" s="4" t="s">
        <v>232</v>
      </c>
      <c r="B28" s="222" t="s">
        <v>1114</v>
      </c>
      <c r="C28" s="222" t="s">
        <v>1114</v>
      </c>
      <c r="D28" s="222" t="s">
        <v>1114</v>
      </c>
      <c r="E28" s="222" t="s">
        <v>1114</v>
      </c>
      <c r="F28" s="222" t="s">
        <v>1114</v>
      </c>
      <c r="G28" s="222" t="s">
        <v>1114</v>
      </c>
      <c r="H28" s="222" t="s">
        <v>1114</v>
      </c>
      <c r="I28" s="222" t="s">
        <v>1114</v>
      </c>
      <c r="J28" s="1176" t="s">
        <v>1230</v>
      </c>
      <c r="K28" s="1177"/>
    </row>
    <row r="29" spans="1:11" ht="13.5" customHeight="1">
      <c r="A29" s="144" t="s">
        <v>341</v>
      </c>
      <c r="B29" s="222" t="s">
        <v>1114</v>
      </c>
      <c r="C29" s="222" t="s">
        <v>1114</v>
      </c>
      <c r="D29" s="222" t="s">
        <v>1114</v>
      </c>
      <c r="E29" s="222" t="s">
        <v>1114</v>
      </c>
      <c r="F29" s="222" t="s">
        <v>1114</v>
      </c>
      <c r="G29" s="222" t="s">
        <v>1114</v>
      </c>
      <c r="H29" s="222" t="s">
        <v>1114</v>
      </c>
      <c r="I29" s="222" t="s">
        <v>1114</v>
      </c>
      <c r="J29" s="1176" t="s">
        <v>1231</v>
      </c>
      <c r="K29" s="1177"/>
    </row>
    <row r="30" spans="1:11" ht="13.5" customHeight="1">
      <c r="A30" s="4" t="s">
        <v>231</v>
      </c>
      <c r="B30" s="222" t="s">
        <v>1114</v>
      </c>
      <c r="C30" s="222" t="s">
        <v>1114</v>
      </c>
      <c r="D30" s="222" t="s">
        <v>1114</v>
      </c>
      <c r="E30" s="222" t="s">
        <v>1114</v>
      </c>
      <c r="F30" s="222" t="s">
        <v>1114</v>
      </c>
      <c r="G30" s="222" t="s">
        <v>1114</v>
      </c>
      <c r="H30" s="222" t="s">
        <v>1114</v>
      </c>
      <c r="I30" s="222" t="s">
        <v>1114</v>
      </c>
      <c r="J30" s="1176" t="s">
        <v>1232</v>
      </c>
      <c r="K30" s="1177"/>
    </row>
    <row r="31" spans="1:11" ht="13.5" customHeight="1">
      <c r="A31" s="144" t="s">
        <v>342</v>
      </c>
      <c r="B31" s="222" t="s">
        <v>1114</v>
      </c>
      <c r="C31" s="222" t="s">
        <v>1114</v>
      </c>
      <c r="D31" s="222" t="s">
        <v>1114</v>
      </c>
      <c r="E31" s="222" t="s">
        <v>1114</v>
      </c>
      <c r="F31" s="222" t="s">
        <v>1114</v>
      </c>
      <c r="G31" s="222" t="s">
        <v>1114</v>
      </c>
      <c r="H31" s="222" t="s">
        <v>1114</v>
      </c>
      <c r="I31" s="222" t="s">
        <v>1114</v>
      </c>
      <c r="J31" s="1176" t="s">
        <v>1256</v>
      </c>
      <c r="K31" s="1177"/>
    </row>
    <row r="32" spans="1:11" ht="13.5" customHeight="1">
      <c r="A32" s="4" t="s">
        <v>230</v>
      </c>
      <c r="B32" s="222" t="s">
        <v>1114</v>
      </c>
      <c r="C32" s="222" t="s">
        <v>1114</v>
      </c>
      <c r="D32" s="222" t="s">
        <v>1114</v>
      </c>
      <c r="E32" s="222" t="s">
        <v>1114</v>
      </c>
      <c r="F32" s="222" t="s">
        <v>1114</v>
      </c>
      <c r="G32" s="222" t="s">
        <v>1114</v>
      </c>
      <c r="H32" s="222" t="s">
        <v>1114</v>
      </c>
      <c r="I32" s="222" t="s">
        <v>1114</v>
      </c>
      <c r="J32" s="1176" t="s">
        <v>1234</v>
      </c>
      <c r="K32" s="1177"/>
    </row>
    <row r="33" spans="1:11" ht="13.5" customHeight="1">
      <c r="A33" s="144" t="s">
        <v>343</v>
      </c>
      <c r="B33" s="222" t="s">
        <v>1114</v>
      </c>
      <c r="C33" s="222" t="s">
        <v>1114</v>
      </c>
      <c r="D33" s="222" t="s">
        <v>1114</v>
      </c>
      <c r="E33" s="222" t="s">
        <v>1114</v>
      </c>
      <c r="F33" s="222" t="s">
        <v>1114</v>
      </c>
      <c r="G33" s="222" t="s">
        <v>1114</v>
      </c>
      <c r="H33" s="222" t="s">
        <v>1114</v>
      </c>
      <c r="I33" s="222" t="s">
        <v>1114</v>
      </c>
      <c r="J33" s="1176" t="s">
        <v>1235</v>
      </c>
      <c r="K33" s="1177"/>
    </row>
    <row r="34" spans="1:11" ht="13.5" customHeight="1">
      <c r="A34" s="4" t="s">
        <v>229</v>
      </c>
      <c r="B34" s="222" t="s">
        <v>1114</v>
      </c>
      <c r="C34" s="222" t="s">
        <v>1114</v>
      </c>
      <c r="D34" s="222" t="s">
        <v>1114</v>
      </c>
      <c r="E34" s="222" t="s">
        <v>1114</v>
      </c>
      <c r="F34" s="222" t="s">
        <v>1114</v>
      </c>
      <c r="G34" s="222" t="s">
        <v>1114</v>
      </c>
      <c r="H34" s="222" t="s">
        <v>1114</v>
      </c>
      <c r="I34" s="222" t="s">
        <v>1114</v>
      </c>
      <c r="J34" s="1176" t="s">
        <v>1236</v>
      </c>
      <c r="K34" s="1177"/>
    </row>
    <row r="35" spans="1:11" ht="13.5" customHeight="1">
      <c r="A35" s="144" t="s">
        <v>790</v>
      </c>
      <c r="B35" s="222" t="s">
        <v>1114</v>
      </c>
      <c r="C35" s="222" t="s">
        <v>1114</v>
      </c>
      <c r="D35" s="222" t="s">
        <v>1114</v>
      </c>
      <c r="E35" s="222" t="s">
        <v>1114</v>
      </c>
      <c r="F35" s="222" t="s">
        <v>1114</v>
      </c>
      <c r="G35" s="222" t="s">
        <v>1114</v>
      </c>
      <c r="H35" s="222" t="s">
        <v>1114</v>
      </c>
      <c r="I35" s="222" t="s">
        <v>1114</v>
      </c>
      <c r="J35" s="1176" t="s">
        <v>1237</v>
      </c>
      <c r="K35" s="1177"/>
    </row>
    <row r="36" spans="1:11" ht="13.5" customHeight="1">
      <c r="A36" s="323" t="s">
        <v>1263</v>
      </c>
      <c r="B36" s="322">
        <v>0</v>
      </c>
      <c r="C36" s="322">
        <v>0</v>
      </c>
      <c r="D36" s="322">
        <v>0</v>
      </c>
      <c r="E36" s="322">
        <v>0</v>
      </c>
      <c r="F36" s="322">
        <v>0</v>
      </c>
      <c r="G36" s="322">
        <v>0</v>
      </c>
      <c r="H36" s="322">
        <v>0</v>
      </c>
      <c r="I36" s="322">
        <v>0</v>
      </c>
      <c r="J36" s="1178" t="s">
        <v>1263</v>
      </c>
      <c r="K36" s="1179"/>
    </row>
    <row r="37" spans="1:11" ht="13.5" customHeight="1">
      <c r="A37" s="276" t="s">
        <v>744</v>
      </c>
      <c r="B37" s="52">
        <v>0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1157" t="s">
        <v>744</v>
      </c>
      <c r="K37" s="1158"/>
    </row>
    <row r="38" spans="1:11" ht="13.5" customHeight="1">
      <c r="A38" s="229" t="s">
        <v>165</v>
      </c>
      <c r="E38" s="1175" t="s">
        <v>243</v>
      </c>
      <c r="F38" s="1175"/>
      <c r="G38" s="1175"/>
      <c r="H38" s="1175"/>
      <c r="I38" s="1175"/>
      <c r="J38" s="1175"/>
      <c r="K38" s="1175"/>
    </row>
    <row r="39" ht="12.75">
      <c r="A39" s="273" t="s">
        <v>305</v>
      </c>
    </row>
  </sheetData>
  <mergeCells count="43">
    <mergeCell ref="A21:A27"/>
    <mergeCell ref="B21:I21"/>
    <mergeCell ref="B22:E22"/>
    <mergeCell ref="F22:I22"/>
    <mergeCell ref="B23:E23"/>
    <mergeCell ref="F23:I23"/>
    <mergeCell ref="C24:D24"/>
    <mergeCell ref="G24:H24"/>
    <mergeCell ref="B25:B27"/>
    <mergeCell ref="J7:J9"/>
    <mergeCell ref="K7:L7"/>
    <mergeCell ref="C25:D25"/>
    <mergeCell ref="G6:H6"/>
    <mergeCell ref="F25:F27"/>
    <mergeCell ref="G25:H25"/>
    <mergeCell ref="B7:B9"/>
    <mergeCell ref="C7:D7"/>
    <mergeCell ref="F7:F9"/>
    <mergeCell ref="G7:H7"/>
    <mergeCell ref="F5:I5"/>
    <mergeCell ref="J5:M5"/>
    <mergeCell ref="C6:D6"/>
    <mergeCell ref="K6:L6"/>
    <mergeCell ref="N3:N9"/>
    <mergeCell ref="J21:K27"/>
    <mergeCell ref="J28:K28"/>
    <mergeCell ref="A1:N1"/>
    <mergeCell ref="A3:A9"/>
    <mergeCell ref="B3:M3"/>
    <mergeCell ref="B4:E4"/>
    <mergeCell ref="F4:I4"/>
    <mergeCell ref="J4:M4"/>
    <mergeCell ref="B5:E5"/>
    <mergeCell ref="J29:K29"/>
    <mergeCell ref="J30:K30"/>
    <mergeCell ref="J31:K31"/>
    <mergeCell ref="J32:K32"/>
    <mergeCell ref="J37:K37"/>
    <mergeCell ref="E38:K38"/>
    <mergeCell ref="J33:K33"/>
    <mergeCell ref="J34:K34"/>
    <mergeCell ref="J35:K35"/>
    <mergeCell ref="J36:K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K12"/>
  <sheetViews>
    <sheetView zoomScaleSheetLayoutView="100" workbookViewId="0" topLeftCell="G10">
      <selection activeCell="J19" sqref="J19"/>
    </sheetView>
  </sheetViews>
  <sheetFormatPr defaultColWidth="9.140625" defaultRowHeight="12.75"/>
  <cols>
    <col min="1" max="1" width="13.421875" style="214" customWidth="1"/>
    <col min="2" max="2" width="7.7109375" style="214" customWidth="1"/>
    <col min="3" max="4" width="6.7109375" style="214" customWidth="1"/>
    <col min="5" max="5" width="7.140625" style="214" customWidth="1"/>
    <col min="6" max="6" width="7.7109375" style="214" customWidth="1"/>
    <col min="7" max="11" width="6.7109375" style="214" customWidth="1"/>
    <col min="12" max="12" width="6.140625" style="214" customWidth="1"/>
    <col min="13" max="13" width="8.140625" style="214" customWidth="1"/>
    <col min="14" max="15" width="6.7109375" style="214" customWidth="1"/>
    <col min="16" max="16" width="7.28125" style="214" customWidth="1"/>
    <col min="17" max="17" width="7.57421875" style="214" customWidth="1"/>
    <col min="18" max="19" width="6.7109375" style="214" customWidth="1"/>
    <col min="20" max="20" width="7.421875" style="214" customWidth="1"/>
    <col min="21" max="21" width="7.57421875" style="214" customWidth="1"/>
    <col min="22" max="23" width="6.7109375" style="214" customWidth="1"/>
    <col min="24" max="24" width="7.421875" style="214" customWidth="1"/>
    <col min="25" max="25" width="12.7109375" style="214" customWidth="1"/>
    <col min="26" max="36" width="10.57421875" style="214" customWidth="1"/>
    <col min="37" max="37" width="14.8515625" style="214" customWidth="1"/>
    <col min="38" max="16384" width="9.140625" style="214" customWidth="1"/>
  </cols>
  <sheetData>
    <row r="1" spans="1:37" ht="32.25" customHeight="1">
      <c r="A1" s="1052" t="s">
        <v>1318</v>
      </c>
      <c r="B1" s="1052"/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  <c r="N1" s="1052"/>
      <c r="O1" s="1052"/>
      <c r="P1" s="1052"/>
      <c r="Q1" s="1052"/>
      <c r="R1" s="1052"/>
      <c r="S1" s="1052"/>
      <c r="T1" s="1052"/>
      <c r="U1" s="1052"/>
      <c r="V1" s="1052"/>
      <c r="W1" s="1052"/>
      <c r="X1" s="1052"/>
      <c r="Y1" s="105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</row>
    <row r="2" spans="1:37" s="54" customFormat="1" ht="18" customHeight="1">
      <c r="A2" s="54" t="s">
        <v>405</v>
      </c>
      <c r="Y2" s="55" t="s">
        <v>372</v>
      </c>
      <c r="AK2" s="55"/>
    </row>
    <row r="3" spans="1:26" s="54" customFormat="1" ht="36.75" customHeight="1">
      <c r="A3" s="964" t="s">
        <v>244</v>
      </c>
      <c r="B3" s="946" t="s">
        <v>1319</v>
      </c>
      <c r="C3" s="1119"/>
      <c r="D3" s="1119"/>
      <c r="E3" s="1027"/>
      <c r="F3" s="946" t="s">
        <v>1320</v>
      </c>
      <c r="G3" s="1119"/>
      <c r="H3" s="1119"/>
      <c r="I3" s="1119"/>
      <c r="J3" s="1119"/>
      <c r="K3" s="1119"/>
      <c r="L3" s="1027"/>
      <c r="M3" s="946" t="s">
        <v>1321</v>
      </c>
      <c r="N3" s="1119"/>
      <c r="O3" s="1119"/>
      <c r="P3" s="1027"/>
      <c r="Q3" s="946" t="s">
        <v>1322</v>
      </c>
      <c r="R3" s="1119"/>
      <c r="S3" s="1119"/>
      <c r="T3" s="1027"/>
      <c r="U3" s="946" t="s">
        <v>1323</v>
      </c>
      <c r="V3" s="1119"/>
      <c r="W3" s="1119"/>
      <c r="X3" s="1027"/>
      <c r="Y3" s="941" t="s">
        <v>245</v>
      </c>
      <c r="Z3" s="816"/>
    </row>
    <row r="4" spans="1:26" s="54" customFormat="1" ht="36.75" customHeight="1">
      <c r="A4" s="1003"/>
      <c r="B4" s="943" t="s">
        <v>1324</v>
      </c>
      <c r="C4" s="1114"/>
      <c r="D4" s="1114"/>
      <c r="E4" s="940"/>
      <c r="F4" s="943" t="s">
        <v>1325</v>
      </c>
      <c r="G4" s="1114"/>
      <c r="H4" s="1114"/>
      <c r="I4" s="1114"/>
      <c r="J4" s="1114"/>
      <c r="K4" s="1114"/>
      <c r="L4" s="940"/>
      <c r="M4" s="943" t="s">
        <v>1326</v>
      </c>
      <c r="N4" s="1114"/>
      <c r="O4" s="1114"/>
      <c r="P4" s="940"/>
      <c r="Q4" s="943" t="s">
        <v>1327</v>
      </c>
      <c r="R4" s="1114"/>
      <c r="S4" s="1114"/>
      <c r="T4" s="940"/>
      <c r="U4" s="943" t="s">
        <v>1328</v>
      </c>
      <c r="V4" s="1114"/>
      <c r="W4" s="1114"/>
      <c r="X4" s="940"/>
      <c r="Y4" s="942"/>
      <c r="Z4" s="816"/>
    </row>
    <row r="5" spans="1:26" s="54" customFormat="1" ht="36.75" customHeight="1">
      <c r="A5" s="1003"/>
      <c r="B5" s="782" t="s">
        <v>1329</v>
      </c>
      <c r="C5" s="1183" t="s">
        <v>1330</v>
      </c>
      <c r="D5" s="938"/>
      <c r="E5" s="103" t="s">
        <v>1331</v>
      </c>
      <c r="F5" s="782" t="s">
        <v>1329</v>
      </c>
      <c r="G5" s="1183" t="s">
        <v>1330</v>
      </c>
      <c r="H5" s="938"/>
      <c r="I5" s="103" t="s">
        <v>1331</v>
      </c>
      <c r="J5" s="1183" t="s">
        <v>1332</v>
      </c>
      <c r="K5" s="950"/>
      <c r="L5" s="938"/>
      <c r="M5" s="782" t="s">
        <v>1329</v>
      </c>
      <c r="N5" s="1183" t="s">
        <v>1330</v>
      </c>
      <c r="O5" s="938"/>
      <c r="P5" s="103" t="s">
        <v>1331</v>
      </c>
      <c r="Q5" s="782" t="s">
        <v>1329</v>
      </c>
      <c r="R5" s="1183" t="s">
        <v>1330</v>
      </c>
      <c r="S5" s="938"/>
      <c r="T5" s="103" t="s">
        <v>1331</v>
      </c>
      <c r="U5" s="782" t="s">
        <v>1329</v>
      </c>
      <c r="V5" s="1183" t="s">
        <v>1330</v>
      </c>
      <c r="W5" s="938"/>
      <c r="X5" s="103" t="s">
        <v>1331</v>
      </c>
      <c r="Y5" s="942"/>
      <c r="Z5" s="816"/>
    </row>
    <row r="6" spans="1:26" s="54" customFormat="1" ht="36.75" customHeight="1">
      <c r="A6" s="1003"/>
      <c r="B6" s="817" t="s">
        <v>1333</v>
      </c>
      <c r="C6" s="786" t="s">
        <v>1334</v>
      </c>
      <c r="D6" s="786" t="s">
        <v>1335</v>
      </c>
      <c r="E6" s="818"/>
      <c r="F6" s="817" t="s">
        <v>1333</v>
      </c>
      <c r="G6" s="786" t="s">
        <v>1334</v>
      </c>
      <c r="H6" s="786" t="s">
        <v>1335</v>
      </c>
      <c r="I6" s="818"/>
      <c r="J6" s="786" t="s">
        <v>1336</v>
      </c>
      <c r="K6" s="786" t="s">
        <v>1337</v>
      </c>
      <c r="L6" s="786" t="s">
        <v>1338</v>
      </c>
      <c r="M6" s="817" t="s">
        <v>1333</v>
      </c>
      <c r="N6" s="786" t="s">
        <v>1334</v>
      </c>
      <c r="O6" s="786" t="s">
        <v>1335</v>
      </c>
      <c r="P6" s="818"/>
      <c r="Q6" s="817" t="s">
        <v>1333</v>
      </c>
      <c r="R6" s="786" t="s">
        <v>1334</v>
      </c>
      <c r="S6" s="786" t="s">
        <v>1335</v>
      </c>
      <c r="T6" s="818"/>
      <c r="U6" s="817" t="s">
        <v>1333</v>
      </c>
      <c r="V6" s="786" t="s">
        <v>1334</v>
      </c>
      <c r="W6" s="786" t="s">
        <v>1335</v>
      </c>
      <c r="X6" s="818"/>
      <c r="Y6" s="942"/>
      <c r="Z6" s="816"/>
    </row>
    <row r="7" spans="1:26" s="54" customFormat="1" ht="36.75" customHeight="1">
      <c r="A7" s="940"/>
      <c r="B7" s="57" t="s">
        <v>1339</v>
      </c>
      <c r="C7" s="57" t="s">
        <v>1340</v>
      </c>
      <c r="D7" s="57" t="s">
        <v>1341</v>
      </c>
      <c r="E7" s="57" t="s">
        <v>1342</v>
      </c>
      <c r="F7" s="57" t="s">
        <v>1339</v>
      </c>
      <c r="G7" s="57" t="s">
        <v>1340</v>
      </c>
      <c r="H7" s="57" t="s">
        <v>1341</v>
      </c>
      <c r="I7" s="57" t="s">
        <v>1342</v>
      </c>
      <c r="J7" s="57" t="s">
        <v>1324</v>
      </c>
      <c r="K7" s="57" t="s">
        <v>1343</v>
      </c>
      <c r="L7" s="57" t="s">
        <v>1344</v>
      </c>
      <c r="M7" s="57" t="s">
        <v>1339</v>
      </c>
      <c r="N7" s="57" t="s">
        <v>1340</v>
      </c>
      <c r="O7" s="57" t="s">
        <v>1341</v>
      </c>
      <c r="P7" s="57" t="s">
        <v>1342</v>
      </c>
      <c r="Q7" s="57" t="s">
        <v>1339</v>
      </c>
      <c r="R7" s="57" t="s">
        <v>1340</v>
      </c>
      <c r="S7" s="57" t="s">
        <v>1341</v>
      </c>
      <c r="T7" s="57" t="s">
        <v>1342</v>
      </c>
      <c r="U7" s="57" t="s">
        <v>1339</v>
      </c>
      <c r="V7" s="57" t="s">
        <v>1340</v>
      </c>
      <c r="W7" s="57" t="s">
        <v>1341</v>
      </c>
      <c r="X7" s="57" t="s">
        <v>1342</v>
      </c>
      <c r="Y7" s="943"/>
      <c r="Z7" s="816"/>
    </row>
    <row r="8" spans="1:25" s="332" customFormat="1" ht="95.25" customHeight="1">
      <c r="A8" s="331" t="s">
        <v>248</v>
      </c>
      <c r="B8" s="322">
        <f aca="true" t="shared" si="0" ref="B8:D10">SUM(F8,M8,Q8,U8)</f>
        <v>5</v>
      </c>
      <c r="C8" s="322">
        <f t="shared" si="0"/>
        <v>230</v>
      </c>
      <c r="D8" s="322">
        <f t="shared" si="0"/>
        <v>230</v>
      </c>
      <c r="E8" s="322">
        <f>SUM(I8,P8,T8,X8)</f>
        <v>27</v>
      </c>
      <c r="F8" s="271">
        <v>2</v>
      </c>
      <c r="G8" s="271">
        <v>160</v>
      </c>
      <c r="H8" s="271">
        <v>160</v>
      </c>
      <c r="I8" s="271">
        <v>10</v>
      </c>
      <c r="J8" s="271">
        <f>SUM(K8:L8)</f>
        <v>35</v>
      </c>
      <c r="K8" s="271">
        <v>4</v>
      </c>
      <c r="L8" s="271">
        <v>31</v>
      </c>
      <c r="M8" s="271">
        <v>2</v>
      </c>
      <c r="N8" s="271">
        <v>60</v>
      </c>
      <c r="O8" s="271">
        <v>60</v>
      </c>
      <c r="P8" s="271">
        <v>9</v>
      </c>
      <c r="Q8" s="271">
        <v>1</v>
      </c>
      <c r="R8" s="271">
        <v>10</v>
      </c>
      <c r="S8" s="271">
        <v>10</v>
      </c>
      <c r="T8" s="271">
        <v>8</v>
      </c>
      <c r="U8" s="271">
        <v>0</v>
      </c>
      <c r="V8" s="271">
        <v>0</v>
      </c>
      <c r="W8" s="271">
        <v>0</v>
      </c>
      <c r="X8" s="272">
        <v>0</v>
      </c>
      <c r="Y8" s="310" t="s">
        <v>246</v>
      </c>
    </row>
    <row r="9" spans="1:25" s="192" customFormat="1" ht="95.25" customHeight="1">
      <c r="A9" s="311" t="s">
        <v>801</v>
      </c>
      <c r="B9" s="322">
        <f t="shared" si="0"/>
        <v>2</v>
      </c>
      <c r="C9" s="322">
        <f t="shared" si="0"/>
        <v>90</v>
      </c>
      <c r="D9" s="322">
        <f t="shared" si="0"/>
        <v>123</v>
      </c>
      <c r="E9" s="322">
        <f>SUM(I9,P9,T9,X9)</f>
        <v>8</v>
      </c>
      <c r="F9" s="271">
        <v>1</v>
      </c>
      <c r="G9" s="271">
        <v>80</v>
      </c>
      <c r="H9" s="271">
        <v>113</v>
      </c>
      <c r="I9" s="271">
        <v>4</v>
      </c>
      <c r="J9" s="271">
        <f>SUM(K9:L9)</f>
        <v>12</v>
      </c>
      <c r="K9" s="271">
        <v>2</v>
      </c>
      <c r="L9" s="271">
        <v>10</v>
      </c>
      <c r="M9" s="271">
        <v>0</v>
      </c>
      <c r="N9" s="271">
        <v>0</v>
      </c>
      <c r="O9" s="271">
        <v>0</v>
      </c>
      <c r="P9" s="271">
        <v>0</v>
      </c>
      <c r="Q9" s="271">
        <v>0</v>
      </c>
      <c r="R9" s="271">
        <v>0</v>
      </c>
      <c r="S9" s="271">
        <v>0</v>
      </c>
      <c r="T9" s="271">
        <v>0</v>
      </c>
      <c r="U9" s="271">
        <v>1</v>
      </c>
      <c r="V9" s="271">
        <v>10</v>
      </c>
      <c r="W9" s="271">
        <v>10</v>
      </c>
      <c r="X9" s="272">
        <v>4</v>
      </c>
      <c r="Y9" s="314" t="s">
        <v>247</v>
      </c>
    </row>
    <row r="10" spans="1:25" ht="95.25" customHeight="1">
      <c r="A10" s="193" t="s">
        <v>793</v>
      </c>
      <c r="B10" s="322">
        <f t="shared" si="0"/>
        <v>8</v>
      </c>
      <c r="C10" s="322">
        <f t="shared" si="0"/>
        <v>345</v>
      </c>
      <c r="D10" s="322">
        <f t="shared" si="0"/>
        <v>354</v>
      </c>
      <c r="E10" s="322">
        <f>SUM(I10,P10,T10,X10)</f>
        <v>30</v>
      </c>
      <c r="F10" s="271">
        <v>3</v>
      </c>
      <c r="G10" s="271">
        <v>240</v>
      </c>
      <c r="H10" s="271">
        <v>257</v>
      </c>
      <c r="I10" s="271">
        <v>10</v>
      </c>
      <c r="J10" s="271">
        <v>47</v>
      </c>
      <c r="K10" s="271">
        <v>8</v>
      </c>
      <c r="L10" s="271">
        <v>39</v>
      </c>
      <c r="M10" s="271">
        <v>3</v>
      </c>
      <c r="N10" s="271">
        <v>80</v>
      </c>
      <c r="O10" s="271">
        <v>75</v>
      </c>
      <c r="P10" s="271">
        <v>13</v>
      </c>
      <c r="Q10" s="271">
        <v>1</v>
      </c>
      <c r="R10" s="271">
        <v>15</v>
      </c>
      <c r="S10" s="271">
        <v>14</v>
      </c>
      <c r="T10" s="271">
        <v>1</v>
      </c>
      <c r="U10" s="271">
        <v>1</v>
      </c>
      <c r="V10" s="271">
        <v>10</v>
      </c>
      <c r="W10" s="271">
        <v>8</v>
      </c>
      <c r="X10" s="272">
        <v>6</v>
      </c>
      <c r="Y10" s="194" t="s">
        <v>793</v>
      </c>
    </row>
    <row r="11" spans="1:25" ht="95.25" customHeight="1">
      <c r="A11" s="190" t="s">
        <v>744</v>
      </c>
      <c r="B11" s="52">
        <f>SUM(F11,M11,Q11,U11)</f>
        <v>14</v>
      </c>
      <c r="C11" s="52">
        <f>SUM(G11,N11,R11,V11)</f>
        <v>605</v>
      </c>
      <c r="D11" s="52">
        <f>SUM(H11,O11,S11,W11)</f>
        <v>617</v>
      </c>
      <c r="E11" s="52">
        <f>SUM(I11,P11,T11,X11)</f>
        <v>51</v>
      </c>
      <c r="F11" s="52">
        <v>6</v>
      </c>
      <c r="G11" s="52">
        <v>480</v>
      </c>
      <c r="H11" s="52">
        <v>507</v>
      </c>
      <c r="I11" s="52">
        <v>24</v>
      </c>
      <c r="J11" s="52">
        <v>69</v>
      </c>
      <c r="K11" s="52">
        <v>12</v>
      </c>
      <c r="L11" s="52">
        <v>57</v>
      </c>
      <c r="M11" s="52">
        <v>5</v>
      </c>
      <c r="N11" s="52">
        <v>95</v>
      </c>
      <c r="O11" s="52">
        <v>88</v>
      </c>
      <c r="P11" s="52">
        <v>18</v>
      </c>
      <c r="Q11" s="52">
        <v>1</v>
      </c>
      <c r="R11" s="52">
        <v>15</v>
      </c>
      <c r="S11" s="52">
        <v>14</v>
      </c>
      <c r="T11" s="52">
        <v>1</v>
      </c>
      <c r="U11" s="52">
        <v>2</v>
      </c>
      <c r="V11" s="52">
        <v>15</v>
      </c>
      <c r="W11" s="52">
        <v>8</v>
      </c>
      <c r="X11" s="154">
        <v>8</v>
      </c>
      <c r="Y11" s="254" t="s">
        <v>744</v>
      </c>
    </row>
    <row r="12" spans="1:37" s="274" customFormat="1" ht="18" customHeight="1">
      <c r="A12" s="229" t="s">
        <v>167</v>
      </c>
      <c r="Y12" s="285" t="s">
        <v>179</v>
      </c>
      <c r="AK12" s="285"/>
    </row>
  </sheetData>
  <mergeCells count="19">
    <mergeCell ref="Q4:T4"/>
    <mergeCell ref="U4:X4"/>
    <mergeCell ref="B4:E4"/>
    <mergeCell ref="F4:L4"/>
    <mergeCell ref="M4:P4"/>
    <mergeCell ref="C5:D5"/>
    <mergeCell ref="G5:H5"/>
    <mergeCell ref="J5:L5"/>
    <mergeCell ref="N5:O5"/>
    <mergeCell ref="A1:Y1"/>
    <mergeCell ref="B3:E3"/>
    <mergeCell ref="F3:L3"/>
    <mergeCell ref="M3:P3"/>
    <mergeCell ref="Q3:T3"/>
    <mergeCell ref="U3:X3"/>
    <mergeCell ref="A3:A7"/>
    <mergeCell ref="Y3:Y7"/>
    <mergeCell ref="R5:S5"/>
    <mergeCell ref="V5:W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25"/>
  <sheetViews>
    <sheetView zoomScaleSheetLayoutView="100" workbookViewId="0" topLeftCell="A7">
      <selection activeCell="G13" sqref="G13"/>
    </sheetView>
  </sheetViews>
  <sheetFormatPr defaultColWidth="9.140625" defaultRowHeight="12.75"/>
  <cols>
    <col min="1" max="1" width="16.00390625" style="294" customWidth="1"/>
    <col min="2" max="9" width="13.421875" style="294" customWidth="1"/>
    <col min="10" max="10" width="16.140625" style="405" customWidth="1"/>
    <col min="11" max="11" width="9.7109375" style="294" customWidth="1"/>
    <col min="12" max="12" width="7.57421875" style="294" customWidth="1"/>
    <col min="13" max="13" width="9.28125" style="294" bestFit="1" customWidth="1"/>
    <col min="14" max="14" width="7.57421875" style="294" customWidth="1"/>
    <col min="15" max="15" width="8.00390625" style="294" customWidth="1"/>
    <col min="16" max="17" width="9.28125" style="294" customWidth="1"/>
    <col min="18" max="18" width="9.57421875" style="294" customWidth="1"/>
    <col min="19" max="19" width="9.28125" style="294" customWidth="1"/>
    <col min="20" max="20" width="11.28125" style="294" customWidth="1"/>
    <col min="21" max="21" width="10.28125" style="294" customWidth="1"/>
    <col min="22" max="22" width="14.57421875" style="294" customWidth="1"/>
    <col min="23" max="23" width="12.140625" style="294" customWidth="1"/>
    <col min="24" max="16384" width="9.140625" style="294" customWidth="1"/>
  </cols>
  <sheetData>
    <row r="1" spans="1:21" s="153" customFormat="1" ht="32.25" customHeight="1">
      <c r="A1" s="947" t="s">
        <v>1347</v>
      </c>
      <c r="B1" s="947"/>
      <c r="C1" s="947"/>
      <c r="D1" s="947"/>
      <c r="E1" s="947"/>
      <c r="F1" s="947"/>
      <c r="G1" s="947"/>
      <c r="H1" s="947"/>
      <c r="I1" s="947"/>
      <c r="J1" s="947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11" s="54" customFormat="1" ht="25.5" customHeight="1">
      <c r="A2" s="788" t="s">
        <v>1348</v>
      </c>
      <c r="J2" s="807" t="s">
        <v>372</v>
      </c>
      <c r="K2" s="797"/>
    </row>
    <row r="3" spans="1:10" s="808" customFormat="1" ht="19.5" customHeight="1">
      <c r="A3" s="933" t="s">
        <v>182</v>
      </c>
      <c r="B3" s="1188" t="s">
        <v>1349</v>
      </c>
      <c r="C3" s="1189"/>
      <c r="D3" s="1190" t="s">
        <v>1350</v>
      </c>
      <c r="E3" s="1189"/>
      <c r="F3" s="1190" t="s">
        <v>1351</v>
      </c>
      <c r="G3" s="1189"/>
      <c r="H3" s="1190" t="s">
        <v>1352</v>
      </c>
      <c r="I3" s="1189"/>
      <c r="J3" s="1191" t="s">
        <v>181</v>
      </c>
    </row>
    <row r="4" spans="1:10" s="808" customFormat="1" ht="19.5" customHeight="1">
      <c r="A4" s="1186"/>
      <c r="B4" s="1184" t="s">
        <v>1353</v>
      </c>
      <c r="C4" s="1185"/>
      <c r="D4" s="1184" t="s">
        <v>1354</v>
      </c>
      <c r="E4" s="1185"/>
      <c r="F4" s="1184" t="s">
        <v>1355</v>
      </c>
      <c r="G4" s="1185"/>
      <c r="H4" s="1184" t="s">
        <v>1356</v>
      </c>
      <c r="I4" s="1185"/>
      <c r="J4" s="1192"/>
    </row>
    <row r="5" spans="1:10" s="808" customFormat="1" ht="19.5" customHeight="1">
      <c r="A5" s="1186"/>
      <c r="B5" s="735" t="s">
        <v>1357</v>
      </c>
      <c r="C5" s="735" t="s">
        <v>1358</v>
      </c>
      <c r="D5" s="735" t="s">
        <v>1357</v>
      </c>
      <c r="E5" s="735" t="s">
        <v>1358</v>
      </c>
      <c r="F5" s="809" t="s">
        <v>1359</v>
      </c>
      <c r="G5" s="735" t="s">
        <v>1358</v>
      </c>
      <c r="H5" s="743" t="s">
        <v>1360</v>
      </c>
      <c r="I5" s="104" t="s">
        <v>1418</v>
      </c>
      <c r="J5" s="1192"/>
    </row>
    <row r="6" spans="1:10" s="808" customFormat="1" ht="19.5" customHeight="1">
      <c r="A6" s="1186"/>
      <c r="B6" s="810"/>
      <c r="C6" s="810"/>
      <c r="D6" s="811"/>
      <c r="E6" s="811"/>
      <c r="F6" s="810" t="s">
        <v>1361</v>
      </c>
      <c r="G6" s="811"/>
      <c r="H6" s="812"/>
      <c r="I6" s="812"/>
      <c r="J6" s="1192"/>
    </row>
    <row r="7" spans="1:10" s="808" customFormat="1" ht="19.5" customHeight="1">
      <c r="A7" s="1187"/>
      <c r="B7" s="813" t="s">
        <v>1345</v>
      </c>
      <c r="C7" s="813" t="s">
        <v>1362</v>
      </c>
      <c r="D7" s="813" t="s">
        <v>1363</v>
      </c>
      <c r="E7" s="813" t="s">
        <v>1362</v>
      </c>
      <c r="F7" s="814" t="s">
        <v>1346</v>
      </c>
      <c r="G7" s="813" t="s">
        <v>1362</v>
      </c>
      <c r="H7" s="813" t="s">
        <v>1363</v>
      </c>
      <c r="I7" s="813" t="s">
        <v>1362</v>
      </c>
      <c r="J7" s="1193"/>
    </row>
    <row r="8" spans="1:10" s="335" customFormat="1" ht="30" customHeight="1">
      <c r="A8" s="158" t="s">
        <v>232</v>
      </c>
      <c r="B8" s="467">
        <v>4141</v>
      </c>
      <c r="C8" s="468">
        <v>9052</v>
      </c>
      <c r="D8" s="468">
        <v>4141</v>
      </c>
      <c r="E8" s="468">
        <v>8299</v>
      </c>
      <c r="F8" s="633">
        <v>9</v>
      </c>
      <c r="G8" s="469">
        <v>753</v>
      </c>
      <c r="H8" s="469">
        <v>183</v>
      </c>
      <c r="I8" s="469">
        <v>333</v>
      </c>
      <c r="J8" s="406" t="s">
        <v>1230</v>
      </c>
    </row>
    <row r="9" spans="1:10" s="195" customFormat="1" ht="30" customHeight="1">
      <c r="A9" s="198" t="s">
        <v>341</v>
      </c>
      <c r="B9" s="470">
        <v>2033</v>
      </c>
      <c r="C9" s="470">
        <v>3651</v>
      </c>
      <c r="D9" s="470">
        <v>2033</v>
      </c>
      <c r="E9" s="470">
        <v>3494</v>
      </c>
      <c r="F9" s="572">
        <v>4</v>
      </c>
      <c r="G9" s="471">
        <v>157</v>
      </c>
      <c r="H9" s="471">
        <v>37</v>
      </c>
      <c r="I9" s="471">
        <v>48</v>
      </c>
      <c r="J9" s="242" t="s">
        <v>1231</v>
      </c>
    </row>
    <row r="10" spans="1:10" s="335" customFormat="1" ht="30" customHeight="1">
      <c r="A10" s="158" t="s">
        <v>231</v>
      </c>
      <c r="B10" s="472">
        <v>4303</v>
      </c>
      <c r="C10" s="469">
        <v>8962</v>
      </c>
      <c r="D10" s="469">
        <v>4303</v>
      </c>
      <c r="E10" s="469">
        <v>8210</v>
      </c>
      <c r="F10" s="633">
        <v>10</v>
      </c>
      <c r="G10" s="469">
        <v>752</v>
      </c>
      <c r="H10" s="469">
        <v>209</v>
      </c>
      <c r="I10" s="469">
        <v>311</v>
      </c>
      <c r="J10" s="242" t="s">
        <v>1232</v>
      </c>
    </row>
    <row r="11" spans="1:10" s="195" customFormat="1" ht="30" customHeight="1">
      <c r="A11" s="198" t="s">
        <v>342</v>
      </c>
      <c r="B11" s="470">
        <v>2066</v>
      </c>
      <c r="C11" s="470">
        <v>3679</v>
      </c>
      <c r="D11" s="470">
        <v>2066</v>
      </c>
      <c r="E11" s="470">
        <v>3509</v>
      </c>
      <c r="F11" s="572">
        <v>4</v>
      </c>
      <c r="G11" s="471">
        <v>170</v>
      </c>
      <c r="H11" s="471">
        <v>10</v>
      </c>
      <c r="I11" s="471">
        <v>19</v>
      </c>
      <c r="J11" s="242" t="s">
        <v>1256</v>
      </c>
    </row>
    <row r="12" spans="1:10" s="335" customFormat="1" ht="30" customHeight="1">
      <c r="A12" s="158" t="s">
        <v>230</v>
      </c>
      <c r="B12" s="472">
        <v>4411</v>
      </c>
      <c r="C12" s="469">
        <v>9279</v>
      </c>
      <c r="D12" s="469">
        <v>4411</v>
      </c>
      <c r="E12" s="469">
        <v>8489</v>
      </c>
      <c r="F12" s="633">
        <v>11</v>
      </c>
      <c r="G12" s="469">
        <v>790</v>
      </c>
      <c r="H12" s="469">
        <v>220</v>
      </c>
      <c r="I12" s="469">
        <v>363</v>
      </c>
      <c r="J12" s="242" t="s">
        <v>1234</v>
      </c>
    </row>
    <row r="13" spans="1:10" s="195" customFormat="1" ht="30" customHeight="1">
      <c r="A13" s="198" t="s">
        <v>343</v>
      </c>
      <c r="B13" s="470">
        <v>2127</v>
      </c>
      <c r="C13" s="470">
        <v>3747</v>
      </c>
      <c r="D13" s="470">
        <v>2127</v>
      </c>
      <c r="E13" s="470">
        <v>3524</v>
      </c>
      <c r="F13" s="572">
        <v>5</v>
      </c>
      <c r="G13" s="471">
        <v>223</v>
      </c>
      <c r="H13" s="471">
        <v>28</v>
      </c>
      <c r="I13" s="471">
        <v>31</v>
      </c>
      <c r="J13" s="242" t="s">
        <v>1235</v>
      </c>
    </row>
    <row r="14" spans="1:10" s="335" customFormat="1" ht="30" customHeight="1">
      <c r="A14" s="158" t="s">
        <v>229</v>
      </c>
      <c r="B14" s="472">
        <v>4752</v>
      </c>
      <c r="C14" s="469">
        <v>9818</v>
      </c>
      <c r="D14" s="469">
        <v>4515</v>
      </c>
      <c r="E14" s="469">
        <v>8663</v>
      </c>
      <c r="F14" s="633">
        <v>13</v>
      </c>
      <c r="G14" s="469">
        <v>768</v>
      </c>
      <c r="H14" s="469">
        <v>237</v>
      </c>
      <c r="I14" s="469">
        <v>387</v>
      </c>
      <c r="J14" s="242" t="s">
        <v>1236</v>
      </c>
    </row>
    <row r="15" spans="1:10" s="195" customFormat="1" ht="30" customHeight="1">
      <c r="A15" s="198" t="s">
        <v>790</v>
      </c>
      <c r="B15" s="471">
        <v>2121</v>
      </c>
      <c r="C15" s="471">
        <v>3736</v>
      </c>
      <c r="D15" s="471">
        <v>2082</v>
      </c>
      <c r="E15" s="471">
        <v>3430</v>
      </c>
      <c r="F15" s="572">
        <v>6</v>
      </c>
      <c r="G15" s="471">
        <v>257</v>
      </c>
      <c r="H15" s="471">
        <v>39</v>
      </c>
      <c r="I15" s="471">
        <v>49</v>
      </c>
      <c r="J15" s="242" t="s">
        <v>1237</v>
      </c>
    </row>
    <row r="16" spans="1:10" s="335" customFormat="1" ht="30" customHeight="1">
      <c r="A16" s="400" t="s">
        <v>1365</v>
      </c>
      <c r="B16" s="472">
        <v>7644</v>
      </c>
      <c r="C16" s="469">
        <v>14611</v>
      </c>
      <c r="D16" s="469">
        <v>7317</v>
      </c>
      <c r="E16" s="469">
        <v>12865</v>
      </c>
      <c r="F16" s="633">
        <v>29</v>
      </c>
      <c r="G16" s="469">
        <v>1238</v>
      </c>
      <c r="H16" s="469">
        <v>327</v>
      </c>
      <c r="I16" s="473">
        <v>508</v>
      </c>
      <c r="J16" s="309" t="s">
        <v>1365</v>
      </c>
    </row>
    <row r="17" spans="1:10" s="402" customFormat="1" ht="30" customHeight="1">
      <c r="A17" s="401" t="s">
        <v>744</v>
      </c>
      <c r="B17" s="474">
        <f>SUM(D17,H17)</f>
        <v>7543</v>
      </c>
      <c r="C17" s="474">
        <f>SUM(E17,G17,I17)</f>
        <v>15189</v>
      </c>
      <c r="D17" s="474">
        <v>7230</v>
      </c>
      <c r="E17" s="474">
        <v>13306</v>
      </c>
      <c r="F17" s="634">
        <v>29</v>
      </c>
      <c r="G17" s="474">
        <v>1408</v>
      </c>
      <c r="H17" s="474">
        <v>313</v>
      </c>
      <c r="I17" s="475">
        <v>475</v>
      </c>
      <c r="J17" s="191" t="s">
        <v>1364</v>
      </c>
    </row>
    <row r="18" spans="1:10" s="214" customFormat="1" ht="18" customHeight="1">
      <c r="A18" s="229" t="s">
        <v>168</v>
      </c>
      <c r="J18" s="230" t="s">
        <v>180</v>
      </c>
    </row>
    <row r="19" s="214" customFormat="1" ht="18" customHeight="1">
      <c r="A19" s="319" t="s">
        <v>1366</v>
      </c>
    </row>
    <row r="20" spans="1:21" s="344" customFormat="1" ht="17.25" customHeight="1">
      <c r="A20" s="403"/>
      <c r="B20" s="403"/>
      <c r="C20" s="403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</row>
    <row r="21" s="344" customFormat="1" ht="13.5">
      <c r="J21" s="404"/>
    </row>
    <row r="22" s="344" customFormat="1" ht="13.5">
      <c r="J22" s="404"/>
    </row>
    <row r="23" s="344" customFormat="1" ht="13.5">
      <c r="J23" s="404"/>
    </row>
    <row r="24" s="344" customFormat="1" ht="13.5">
      <c r="J24" s="404"/>
    </row>
    <row r="25" s="344" customFormat="1" ht="13.5">
      <c r="J25" s="404"/>
    </row>
  </sheetData>
  <mergeCells count="11">
    <mergeCell ref="B4:C4"/>
    <mergeCell ref="D4:E4"/>
    <mergeCell ref="F4:G4"/>
    <mergeCell ref="H4:I4"/>
    <mergeCell ref="A1:J1"/>
    <mergeCell ref="A3:A7"/>
    <mergeCell ref="B3:C3"/>
    <mergeCell ref="D3:E3"/>
    <mergeCell ref="F3:G3"/>
    <mergeCell ref="H3:I3"/>
    <mergeCell ref="J3:J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81"/>
  <sheetViews>
    <sheetView workbookViewId="0" topLeftCell="G10">
      <selection activeCell="F12" sqref="F12"/>
    </sheetView>
  </sheetViews>
  <sheetFormatPr defaultColWidth="9.140625" defaultRowHeight="12.75"/>
  <cols>
    <col min="1" max="1" width="11.8515625" style="24" customWidth="1"/>
    <col min="2" max="2" width="7.140625" style="24" customWidth="1"/>
    <col min="3" max="6" width="7.421875" style="24" customWidth="1"/>
    <col min="7" max="7" width="7.28125" style="39" customWidth="1"/>
    <col min="8" max="8" width="7.421875" style="24" customWidth="1"/>
    <col min="9" max="9" width="7.00390625" style="24" customWidth="1"/>
    <col min="10" max="20" width="7.421875" style="24" customWidth="1"/>
    <col min="21" max="22" width="7.00390625" style="24" customWidth="1"/>
    <col min="23" max="23" width="7.28125" style="24" customWidth="1"/>
    <col min="24" max="24" width="6.28125" style="24" customWidth="1"/>
    <col min="25" max="25" width="9.7109375" style="24" customWidth="1"/>
    <col min="26" max="16384" width="10.00390625" style="24" customWidth="1"/>
  </cols>
  <sheetData>
    <row r="1" spans="1:24" s="3" customFormat="1" ht="32.25" customHeight="1">
      <c r="A1" s="961" t="s">
        <v>795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  <c r="N1" s="961"/>
      <c r="O1" s="961"/>
      <c r="P1" s="961"/>
      <c r="Q1" s="962"/>
      <c r="R1" s="962"/>
      <c r="S1" s="962"/>
      <c r="T1" s="962"/>
      <c r="U1" s="962"/>
      <c r="V1" s="962"/>
      <c r="W1" s="962"/>
      <c r="X1" s="962"/>
    </row>
    <row r="2" spans="1:24" s="54" customFormat="1" ht="18" customHeight="1">
      <c r="A2" s="54" t="s">
        <v>796</v>
      </c>
      <c r="B2" s="816"/>
      <c r="G2" s="912"/>
      <c r="X2" s="913" t="s">
        <v>797</v>
      </c>
    </row>
    <row r="3" spans="1:25" s="730" customFormat="1" ht="34.5" customHeight="1">
      <c r="A3" s="963" t="s">
        <v>8</v>
      </c>
      <c r="B3" s="914" t="s">
        <v>9</v>
      </c>
      <c r="C3" s="953" t="s">
        <v>10</v>
      </c>
      <c r="D3" s="954"/>
      <c r="E3" s="954"/>
      <c r="F3" s="954"/>
      <c r="G3" s="954"/>
      <c r="H3" s="954"/>
      <c r="I3" s="954"/>
      <c r="J3" s="954"/>
      <c r="K3" s="954"/>
      <c r="L3" s="954"/>
      <c r="M3" s="954"/>
      <c r="N3" s="954"/>
      <c r="O3" s="954"/>
      <c r="P3" s="954"/>
      <c r="Q3" s="954"/>
      <c r="R3" s="954"/>
      <c r="S3" s="954"/>
      <c r="T3" s="955"/>
      <c r="U3" s="953" t="s">
        <v>11</v>
      </c>
      <c r="V3" s="954"/>
      <c r="W3" s="954"/>
      <c r="X3" s="956"/>
      <c r="Y3" s="958" t="s">
        <v>1417</v>
      </c>
    </row>
    <row r="4" spans="1:25" s="730" customFormat="1" ht="24.75" customHeight="1">
      <c r="A4" s="951"/>
      <c r="B4" s="915"/>
      <c r="C4" s="765" t="s">
        <v>12</v>
      </c>
      <c r="D4" s="914" t="s">
        <v>13</v>
      </c>
      <c r="E4" s="914" t="s">
        <v>14</v>
      </c>
      <c r="F4" s="914" t="s">
        <v>15</v>
      </c>
      <c r="G4" s="916" t="s">
        <v>16</v>
      </c>
      <c r="H4" s="914" t="s">
        <v>17</v>
      </c>
      <c r="I4" s="914" t="s">
        <v>18</v>
      </c>
      <c r="J4" s="914" t="s">
        <v>19</v>
      </c>
      <c r="K4" s="914" t="s">
        <v>20</v>
      </c>
      <c r="L4" s="914" t="s">
        <v>21</v>
      </c>
      <c r="M4" s="914" t="s">
        <v>14</v>
      </c>
      <c r="N4" s="914" t="s">
        <v>22</v>
      </c>
      <c r="O4" s="914" t="s">
        <v>23</v>
      </c>
      <c r="P4" s="914" t="s">
        <v>24</v>
      </c>
      <c r="Q4" s="914" t="s">
        <v>25</v>
      </c>
      <c r="R4" s="914" t="s">
        <v>26</v>
      </c>
      <c r="S4" s="914" t="s">
        <v>27</v>
      </c>
      <c r="T4" s="914" t="s">
        <v>28</v>
      </c>
      <c r="U4" s="914" t="s">
        <v>12</v>
      </c>
      <c r="V4" s="914" t="s">
        <v>29</v>
      </c>
      <c r="W4" s="914" t="s">
        <v>30</v>
      </c>
      <c r="X4" s="914" t="s">
        <v>31</v>
      </c>
      <c r="Y4" s="959"/>
    </row>
    <row r="5" spans="1:25" s="730" customFormat="1" ht="24.75" customHeight="1">
      <c r="A5" s="951"/>
      <c r="B5" s="915"/>
      <c r="C5" s="766"/>
      <c r="D5" s="915"/>
      <c r="E5" s="917" t="s">
        <v>13</v>
      </c>
      <c r="F5" s="915"/>
      <c r="G5" s="918"/>
      <c r="H5" s="915"/>
      <c r="I5" s="915"/>
      <c r="J5" s="917" t="s">
        <v>32</v>
      </c>
      <c r="K5" s="915"/>
      <c r="L5" s="917" t="s">
        <v>33</v>
      </c>
      <c r="M5" s="917" t="s">
        <v>34</v>
      </c>
      <c r="N5" s="915"/>
      <c r="O5" s="917" t="s">
        <v>35</v>
      </c>
      <c r="P5" s="917" t="s">
        <v>36</v>
      </c>
      <c r="Q5" s="917" t="s">
        <v>37</v>
      </c>
      <c r="R5" s="917" t="s">
        <v>38</v>
      </c>
      <c r="S5" s="917" t="s">
        <v>39</v>
      </c>
      <c r="T5" s="917" t="s">
        <v>40</v>
      </c>
      <c r="U5" s="915"/>
      <c r="V5" s="915"/>
      <c r="W5" s="915"/>
      <c r="X5" s="915"/>
      <c r="Y5" s="959"/>
    </row>
    <row r="6" spans="1:25" s="730" customFormat="1" ht="24.75" customHeight="1">
      <c r="A6" s="951"/>
      <c r="B6" s="915"/>
      <c r="C6" s="919"/>
      <c r="D6" s="915"/>
      <c r="E6" s="915"/>
      <c r="F6" s="915" t="s">
        <v>41</v>
      </c>
      <c r="G6" s="920"/>
      <c r="H6" s="915"/>
      <c r="I6" s="915"/>
      <c r="J6" s="915" t="s">
        <v>42</v>
      </c>
      <c r="K6" s="915"/>
      <c r="L6" s="915" t="s">
        <v>43</v>
      </c>
      <c r="M6" s="915" t="s">
        <v>44</v>
      </c>
      <c r="N6" s="915"/>
      <c r="O6" s="915"/>
      <c r="P6" s="915" t="s">
        <v>45</v>
      </c>
      <c r="Q6" s="917" t="s">
        <v>46</v>
      </c>
      <c r="R6" s="915" t="s">
        <v>47</v>
      </c>
      <c r="S6" s="915" t="s">
        <v>48</v>
      </c>
      <c r="T6" s="921" t="s">
        <v>49</v>
      </c>
      <c r="U6" s="915"/>
      <c r="V6" s="915" t="s">
        <v>1292</v>
      </c>
      <c r="W6" s="915" t="s">
        <v>50</v>
      </c>
      <c r="X6" s="915"/>
      <c r="Y6" s="959"/>
    </row>
    <row r="7" spans="1:25" s="730" customFormat="1" ht="24.75" customHeight="1">
      <c r="A7" s="951"/>
      <c r="B7" s="915"/>
      <c r="C7" s="919"/>
      <c r="D7" s="915"/>
      <c r="E7" s="915"/>
      <c r="F7" s="915" t="s">
        <v>51</v>
      </c>
      <c r="G7" s="918" t="s">
        <v>52</v>
      </c>
      <c r="H7" s="915"/>
      <c r="I7" s="915"/>
      <c r="J7" s="915" t="s">
        <v>53</v>
      </c>
      <c r="K7" s="915" t="s">
        <v>54</v>
      </c>
      <c r="L7" s="915" t="s">
        <v>55</v>
      </c>
      <c r="M7" s="915" t="s">
        <v>56</v>
      </c>
      <c r="N7" s="915" t="s">
        <v>57</v>
      </c>
      <c r="O7" s="915" t="s">
        <v>58</v>
      </c>
      <c r="P7" s="915" t="s">
        <v>59</v>
      </c>
      <c r="Q7" s="915" t="s">
        <v>45</v>
      </c>
      <c r="R7" s="915" t="s">
        <v>60</v>
      </c>
      <c r="S7" s="915" t="s">
        <v>61</v>
      </c>
      <c r="T7" s="915" t="s">
        <v>62</v>
      </c>
      <c r="U7" s="915"/>
      <c r="V7" s="915" t="s">
        <v>63</v>
      </c>
      <c r="W7" s="922" t="s">
        <v>64</v>
      </c>
      <c r="X7" s="915"/>
      <c r="Y7" s="959"/>
    </row>
    <row r="8" spans="1:25" s="730" customFormat="1" ht="24.75" customHeight="1">
      <c r="A8" s="952"/>
      <c r="B8" s="876" t="s">
        <v>471</v>
      </c>
      <c r="C8" s="463" t="s">
        <v>1291</v>
      </c>
      <c r="D8" s="876" t="s">
        <v>65</v>
      </c>
      <c r="E8" s="876" t="s">
        <v>66</v>
      </c>
      <c r="F8" s="876" t="s">
        <v>67</v>
      </c>
      <c r="G8" s="923" t="s">
        <v>68</v>
      </c>
      <c r="H8" s="876" t="s">
        <v>69</v>
      </c>
      <c r="I8" s="876" t="s">
        <v>70</v>
      </c>
      <c r="J8" s="876" t="s">
        <v>71</v>
      </c>
      <c r="K8" s="876" t="s">
        <v>71</v>
      </c>
      <c r="L8" s="876" t="s">
        <v>71</v>
      </c>
      <c r="M8" s="876" t="s">
        <v>71</v>
      </c>
      <c r="N8" s="876" t="s">
        <v>71</v>
      </c>
      <c r="O8" s="876" t="s">
        <v>72</v>
      </c>
      <c r="P8" s="876" t="s">
        <v>71</v>
      </c>
      <c r="Q8" s="876" t="s">
        <v>73</v>
      </c>
      <c r="R8" s="876" t="s">
        <v>74</v>
      </c>
      <c r="S8" s="876" t="s">
        <v>71</v>
      </c>
      <c r="T8" s="876" t="s">
        <v>74</v>
      </c>
      <c r="U8" s="876" t="s">
        <v>1291</v>
      </c>
      <c r="V8" s="876" t="s">
        <v>75</v>
      </c>
      <c r="W8" s="876" t="s">
        <v>75</v>
      </c>
      <c r="X8" s="876" t="s">
        <v>794</v>
      </c>
      <c r="Y8" s="960"/>
    </row>
    <row r="9" spans="1:25" s="12" customFormat="1" ht="40.5" customHeight="1">
      <c r="A9" s="160" t="s">
        <v>76</v>
      </c>
      <c r="B9" s="10">
        <f>(C9+U9)</f>
        <v>42</v>
      </c>
      <c r="C9" s="15">
        <f>SUM(D9:T9)</f>
        <v>28</v>
      </c>
      <c r="D9" s="15">
        <v>2</v>
      </c>
      <c r="E9" s="15">
        <v>1</v>
      </c>
      <c r="F9" s="15">
        <v>1</v>
      </c>
      <c r="G9" s="15" t="s">
        <v>800</v>
      </c>
      <c r="H9" s="15" t="s">
        <v>800</v>
      </c>
      <c r="I9" s="15">
        <v>12</v>
      </c>
      <c r="J9" s="15">
        <v>2</v>
      </c>
      <c r="K9" s="15">
        <v>2</v>
      </c>
      <c r="L9" s="15">
        <v>1</v>
      </c>
      <c r="M9" s="15">
        <v>1</v>
      </c>
      <c r="N9" s="15" t="s">
        <v>800</v>
      </c>
      <c r="O9" s="15">
        <v>4</v>
      </c>
      <c r="P9" s="15" t="s">
        <v>800</v>
      </c>
      <c r="Q9" s="15" t="s">
        <v>800</v>
      </c>
      <c r="R9" s="15">
        <v>2</v>
      </c>
      <c r="S9" s="15" t="s">
        <v>800</v>
      </c>
      <c r="T9" s="15" t="s">
        <v>800</v>
      </c>
      <c r="U9" s="15">
        <f>SUM(V9:X9)</f>
        <v>14</v>
      </c>
      <c r="V9" s="15">
        <v>6</v>
      </c>
      <c r="W9" s="15">
        <v>3</v>
      </c>
      <c r="X9" s="15">
        <v>5</v>
      </c>
      <c r="Y9" s="184" t="s">
        <v>1230</v>
      </c>
    </row>
    <row r="10" spans="1:25" s="11" customFormat="1" ht="40.5" customHeight="1">
      <c r="A10" s="160" t="s">
        <v>77</v>
      </c>
      <c r="B10" s="11">
        <v>36</v>
      </c>
      <c r="C10" s="11">
        <v>23</v>
      </c>
      <c r="D10" s="11">
        <v>3</v>
      </c>
      <c r="E10" s="11">
        <v>1</v>
      </c>
      <c r="F10" s="42">
        <v>1</v>
      </c>
      <c r="G10" s="42">
        <v>2</v>
      </c>
      <c r="H10" s="11">
        <v>5</v>
      </c>
      <c r="I10" s="11" t="s">
        <v>527</v>
      </c>
      <c r="J10" s="11">
        <v>2</v>
      </c>
      <c r="K10" s="11" t="s">
        <v>527</v>
      </c>
      <c r="L10" s="11" t="s">
        <v>527</v>
      </c>
      <c r="M10" s="11">
        <v>1</v>
      </c>
      <c r="N10" s="42">
        <v>1</v>
      </c>
      <c r="O10" s="11">
        <v>4</v>
      </c>
      <c r="P10" s="42">
        <v>1</v>
      </c>
      <c r="Q10" s="42" t="s">
        <v>527</v>
      </c>
      <c r="R10" s="42">
        <v>1</v>
      </c>
      <c r="S10" s="42">
        <v>1</v>
      </c>
      <c r="T10" s="42" t="s">
        <v>527</v>
      </c>
      <c r="U10" s="11">
        <v>13</v>
      </c>
      <c r="V10" s="11">
        <v>4</v>
      </c>
      <c r="W10" s="11">
        <v>4</v>
      </c>
      <c r="X10" s="11">
        <v>5</v>
      </c>
      <c r="Y10" s="185" t="s">
        <v>1231</v>
      </c>
    </row>
    <row r="11" spans="1:25" s="12" customFormat="1" ht="40.5" customHeight="1">
      <c r="A11" s="160" t="s">
        <v>78</v>
      </c>
      <c r="B11" s="10">
        <f>(C11+U11)</f>
        <v>42</v>
      </c>
      <c r="C11" s="15">
        <f>SUM(D11:T11)</f>
        <v>28</v>
      </c>
      <c r="D11" s="15">
        <v>2</v>
      </c>
      <c r="E11" s="15">
        <v>1</v>
      </c>
      <c r="F11" s="15">
        <v>1</v>
      </c>
      <c r="G11" s="15" t="s">
        <v>800</v>
      </c>
      <c r="H11" s="15" t="s">
        <v>800</v>
      </c>
      <c r="I11" s="15">
        <v>12</v>
      </c>
      <c r="J11" s="15">
        <v>2</v>
      </c>
      <c r="K11" s="15">
        <v>2</v>
      </c>
      <c r="L11" s="15">
        <v>1</v>
      </c>
      <c r="M11" s="15">
        <v>1</v>
      </c>
      <c r="N11" s="15" t="s">
        <v>800</v>
      </c>
      <c r="O11" s="15">
        <v>4</v>
      </c>
      <c r="P11" s="15" t="s">
        <v>800</v>
      </c>
      <c r="Q11" s="15" t="s">
        <v>800</v>
      </c>
      <c r="R11" s="15">
        <v>2</v>
      </c>
      <c r="S11" s="15" t="s">
        <v>800</v>
      </c>
      <c r="T11" s="15" t="s">
        <v>800</v>
      </c>
      <c r="U11" s="15">
        <f>SUM(V11:X11)</f>
        <v>14</v>
      </c>
      <c r="V11" s="15">
        <v>6</v>
      </c>
      <c r="W11" s="15">
        <v>3</v>
      </c>
      <c r="X11" s="15">
        <v>5</v>
      </c>
      <c r="Y11" s="185" t="s">
        <v>1232</v>
      </c>
    </row>
    <row r="12" spans="1:25" s="11" customFormat="1" ht="40.5" customHeight="1">
      <c r="A12" s="161" t="s">
        <v>79</v>
      </c>
      <c r="B12" s="11">
        <v>37</v>
      </c>
      <c r="C12" s="11">
        <v>23</v>
      </c>
      <c r="D12" s="11">
        <v>3</v>
      </c>
      <c r="E12" s="11">
        <v>1</v>
      </c>
      <c r="F12" s="42">
        <v>1</v>
      </c>
      <c r="G12" s="42">
        <v>1</v>
      </c>
      <c r="H12" s="11">
        <v>5</v>
      </c>
      <c r="I12" s="11" t="s">
        <v>527</v>
      </c>
      <c r="J12" s="11">
        <v>2</v>
      </c>
      <c r="K12" s="11" t="s">
        <v>527</v>
      </c>
      <c r="L12" s="11" t="s">
        <v>527</v>
      </c>
      <c r="M12" s="11">
        <v>1</v>
      </c>
      <c r="N12" s="42" t="s">
        <v>527</v>
      </c>
      <c r="O12" s="11">
        <v>5</v>
      </c>
      <c r="P12" s="42">
        <v>1</v>
      </c>
      <c r="Q12" s="42">
        <v>2</v>
      </c>
      <c r="R12" s="42">
        <v>1</v>
      </c>
      <c r="S12" s="42" t="s">
        <v>527</v>
      </c>
      <c r="T12" s="42" t="s">
        <v>527</v>
      </c>
      <c r="U12" s="11">
        <v>14</v>
      </c>
      <c r="V12" s="11">
        <v>5</v>
      </c>
      <c r="W12" s="11">
        <v>3</v>
      </c>
      <c r="X12" s="11">
        <v>6</v>
      </c>
      <c r="Y12" s="185" t="s">
        <v>1233</v>
      </c>
    </row>
    <row r="13" spans="1:25" s="12" customFormat="1" ht="40.5" customHeight="1">
      <c r="A13" s="160" t="s">
        <v>80</v>
      </c>
      <c r="B13" s="10">
        <v>42</v>
      </c>
      <c r="C13" s="15">
        <v>28</v>
      </c>
      <c r="D13" s="15">
        <v>3</v>
      </c>
      <c r="E13" s="15">
        <v>2</v>
      </c>
      <c r="F13" s="15">
        <v>1</v>
      </c>
      <c r="G13" s="15" t="s">
        <v>800</v>
      </c>
      <c r="H13" s="15" t="s">
        <v>800</v>
      </c>
      <c r="I13" s="15">
        <v>10</v>
      </c>
      <c r="J13" s="15">
        <v>3</v>
      </c>
      <c r="K13" s="15">
        <v>1</v>
      </c>
      <c r="L13" s="15">
        <v>1</v>
      </c>
      <c r="M13" s="15">
        <v>1</v>
      </c>
      <c r="N13" s="15" t="s">
        <v>800</v>
      </c>
      <c r="O13" s="15">
        <v>4</v>
      </c>
      <c r="P13" s="15" t="s">
        <v>800</v>
      </c>
      <c r="Q13" s="15" t="s">
        <v>800</v>
      </c>
      <c r="R13" s="15">
        <v>2</v>
      </c>
      <c r="S13" s="15" t="s">
        <v>800</v>
      </c>
      <c r="T13" s="15" t="s">
        <v>800</v>
      </c>
      <c r="U13" s="15">
        <v>14</v>
      </c>
      <c r="V13" s="15">
        <v>6</v>
      </c>
      <c r="W13" s="15">
        <v>3</v>
      </c>
      <c r="X13" s="15">
        <v>5</v>
      </c>
      <c r="Y13" s="185" t="s">
        <v>1234</v>
      </c>
    </row>
    <row r="14" spans="1:25" s="11" customFormat="1" ht="40.5" customHeight="1">
      <c r="A14" s="161" t="s">
        <v>81</v>
      </c>
      <c r="B14" s="11">
        <v>43</v>
      </c>
      <c r="C14" s="11">
        <v>26</v>
      </c>
      <c r="D14" s="11">
        <v>3</v>
      </c>
      <c r="E14" s="11">
        <v>1</v>
      </c>
      <c r="F14" s="42">
        <v>1</v>
      </c>
      <c r="G14" s="42">
        <v>1</v>
      </c>
      <c r="H14" s="11">
        <v>7</v>
      </c>
      <c r="I14" s="11" t="s">
        <v>527</v>
      </c>
      <c r="J14" s="11">
        <v>2</v>
      </c>
      <c r="K14" s="11">
        <v>1</v>
      </c>
      <c r="L14" s="11">
        <v>1</v>
      </c>
      <c r="M14" s="11">
        <v>2</v>
      </c>
      <c r="N14" s="42">
        <v>1</v>
      </c>
      <c r="O14" s="11">
        <v>4</v>
      </c>
      <c r="P14" s="42">
        <v>1</v>
      </c>
      <c r="Q14" s="42" t="s">
        <v>527</v>
      </c>
      <c r="R14" s="42">
        <v>1</v>
      </c>
      <c r="S14" s="42" t="s">
        <v>527</v>
      </c>
      <c r="T14" s="42" t="s">
        <v>527</v>
      </c>
      <c r="U14" s="11">
        <v>17</v>
      </c>
      <c r="V14" s="11">
        <v>8</v>
      </c>
      <c r="W14" s="11">
        <v>3</v>
      </c>
      <c r="X14" s="11">
        <v>6</v>
      </c>
      <c r="Y14" s="185" t="s">
        <v>1235</v>
      </c>
    </row>
    <row r="15" spans="1:25" s="5" customFormat="1" ht="40.5" customHeight="1">
      <c r="A15" s="162" t="s">
        <v>82</v>
      </c>
      <c r="B15" s="43">
        <v>42</v>
      </c>
      <c r="C15" s="44">
        <v>30</v>
      </c>
      <c r="D15" s="44">
        <v>5</v>
      </c>
      <c r="E15" s="44">
        <v>2</v>
      </c>
      <c r="F15" s="44">
        <v>2</v>
      </c>
      <c r="G15" s="45" t="s">
        <v>800</v>
      </c>
      <c r="H15" s="44"/>
      <c r="I15" s="44">
        <v>10</v>
      </c>
      <c r="J15" s="44">
        <v>3</v>
      </c>
      <c r="K15" s="44">
        <v>1</v>
      </c>
      <c r="L15" s="44">
        <v>2</v>
      </c>
      <c r="M15" s="44">
        <v>1</v>
      </c>
      <c r="N15" s="44" t="s">
        <v>800</v>
      </c>
      <c r="O15" s="44">
        <v>3</v>
      </c>
      <c r="P15" s="44" t="s">
        <v>800</v>
      </c>
      <c r="Q15" s="44" t="s">
        <v>800</v>
      </c>
      <c r="R15" s="44">
        <v>1</v>
      </c>
      <c r="S15" s="44" t="s">
        <v>800</v>
      </c>
      <c r="T15" s="44" t="s">
        <v>800</v>
      </c>
      <c r="U15" s="44">
        <v>12</v>
      </c>
      <c r="V15" s="44">
        <v>6</v>
      </c>
      <c r="W15" s="44">
        <v>2</v>
      </c>
      <c r="X15" s="44">
        <v>4</v>
      </c>
      <c r="Y15" s="185" t="s">
        <v>1236</v>
      </c>
    </row>
    <row r="16" spans="1:25" s="31" customFormat="1" ht="40.5" customHeight="1">
      <c r="A16" s="163" t="s">
        <v>83</v>
      </c>
      <c r="B16" s="31">
        <f>SUM(C16,U16)</f>
        <v>69</v>
      </c>
      <c r="C16" s="45">
        <f>SUM(D16,E16,G16,F16,H16,I16,J16,K16,L16,M16,N16,P16,O16,Q16,R16,S16,T16)</f>
        <v>41</v>
      </c>
      <c r="D16" s="31">
        <f>SUM(D17)</f>
        <v>8</v>
      </c>
      <c r="E16" s="31">
        <f>SUM(E17)</f>
        <v>3</v>
      </c>
      <c r="F16" s="31">
        <f>SUM(F17)</f>
        <v>4</v>
      </c>
      <c r="G16" s="31" t="s">
        <v>800</v>
      </c>
      <c r="H16" s="31">
        <f>SUM(H17)</f>
        <v>1</v>
      </c>
      <c r="I16" s="31" t="s">
        <v>802</v>
      </c>
      <c r="J16" s="31">
        <f>SUM(J17)</f>
        <v>4</v>
      </c>
      <c r="K16" s="31">
        <f>SUM(K17)</f>
        <v>2</v>
      </c>
      <c r="L16" s="31">
        <f>SUM(L17)</f>
        <v>2</v>
      </c>
      <c r="M16" s="31">
        <f>SUM(M17)</f>
        <v>3</v>
      </c>
      <c r="N16" s="31">
        <v>1</v>
      </c>
      <c r="O16" s="31">
        <f>SUM(O17)</f>
        <v>10</v>
      </c>
      <c r="P16" s="31">
        <f>SUM(P17)</f>
        <v>1</v>
      </c>
      <c r="Q16" s="31" t="str">
        <f>(Q17)</f>
        <v>-</v>
      </c>
      <c r="R16" s="31">
        <f>SUM(R17)</f>
        <v>2</v>
      </c>
      <c r="S16" s="31" t="s">
        <v>802</v>
      </c>
      <c r="T16" s="31" t="s">
        <v>802</v>
      </c>
      <c r="U16" s="31">
        <f>SUM(V16:X16)</f>
        <v>28</v>
      </c>
      <c r="V16" s="31">
        <f>SUM(V17)</f>
        <v>11</v>
      </c>
      <c r="W16" s="31">
        <f>SUM(W17)</f>
        <v>6</v>
      </c>
      <c r="X16" s="31">
        <f>SUM(X17)</f>
        <v>11</v>
      </c>
      <c r="Y16" s="185" t="s">
        <v>1237</v>
      </c>
    </row>
    <row r="17" spans="1:25" s="5" customFormat="1" ht="40.5" customHeight="1">
      <c r="A17" s="164" t="s">
        <v>1290</v>
      </c>
      <c r="B17" s="47">
        <f>SUM(C17,U17)</f>
        <v>91</v>
      </c>
      <c r="C17" s="48">
        <f>SUM(D17:T17)</f>
        <v>63</v>
      </c>
      <c r="D17" s="48">
        <v>8</v>
      </c>
      <c r="E17" s="48">
        <v>3</v>
      </c>
      <c r="F17" s="48">
        <v>4</v>
      </c>
      <c r="G17" s="49" t="s">
        <v>800</v>
      </c>
      <c r="H17" s="48">
        <v>1</v>
      </c>
      <c r="I17" s="48">
        <v>21</v>
      </c>
      <c r="J17" s="48">
        <v>4</v>
      </c>
      <c r="K17" s="48">
        <v>2</v>
      </c>
      <c r="L17" s="48">
        <v>2</v>
      </c>
      <c r="M17" s="48">
        <v>3</v>
      </c>
      <c r="N17" s="48">
        <v>2</v>
      </c>
      <c r="O17" s="48">
        <v>10</v>
      </c>
      <c r="P17" s="48">
        <v>1</v>
      </c>
      <c r="Q17" s="49" t="s">
        <v>800</v>
      </c>
      <c r="R17" s="48">
        <v>2</v>
      </c>
      <c r="S17" s="48">
        <v>0</v>
      </c>
      <c r="T17" s="48">
        <v>0</v>
      </c>
      <c r="U17" s="48">
        <f>SUM(V17:X17)</f>
        <v>28</v>
      </c>
      <c r="V17" s="48">
        <v>11</v>
      </c>
      <c r="W17" s="48">
        <v>6</v>
      </c>
      <c r="X17" s="48">
        <v>11</v>
      </c>
      <c r="Y17" s="207" t="s">
        <v>1290</v>
      </c>
    </row>
    <row r="18" spans="1:25" s="8" customFormat="1" ht="40.5" customHeight="1">
      <c r="A18" s="165" t="s">
        <v>517</v>
      </c>
      <c r="B18" s="51">
        <f>SUM(C18,U18)</f>
        <v>96</v>
      </c>
      <c r="C18" s="52">
        <f>SUM(D18:T18)</f>
        <v>68</v>
      </c>
      <c r="D18" s="52">
        <v>8</v>
      </c>
      <c r="E18" s="52">
        <v>3</v>
      </c>
      <c r="F18" s="52">
        <v>3</v>
      </c>
      <c r="G18" s="53" t="s">
        <v>526</v>
      </c>
      <c r="H18" s="52">
        <v>1</v>
      </c>
      <c r="I18" s="52">
        <v>24</v>
      </c>
      <c r="J18" s="52">
        <v>3</v>
      </c>
      <c r="K18" s="52">
        <v>2</v>
      </c>
      <c r="L18" s="52">
        <v>2</v>
      </c>
      <c r="M18" s="52">
        <v>3</v>
      </c>
      <c r="N18" s="52">
        <v>2</v>
      </c>
      <c r="O18" s="52">
        <v>13</v>
      </c>
      <c r="P18" s="52">
        <v>1</v>
      </c>
      <c r="Q18" s="53">
        <v>1</v>
      </c>
      <c r="R18" s="52">
        <v>2</v>
      </c>
      <c r="S18" s="52">
        <v>0</v>
      </c>
      <c r="T18" s="52">
        <v>0</v>
      </c>
      <c r="U18" s="52">
        <f>SUM(V18:X18)</f>
        <v>28</v>
      </c>
      <c r="V18" s="52">
        <v>13</v>
      </c>
      <c r="W18" s="52">
        <v>4</v>
      </c>
      <c r="X18" s="52">
        <v>11</v>
      </c>
      <c r="Y18" s="208" t="s">
        <v>517</v>
      </c>
    </row>
    <row r="19" spans="1:19" s="2" customFormat="1" ht="15.75" customHeight="1">
      <c r="A19" s="1" t="s">
        <v>84</v>
      </c>
      <c r="S19" s="2" t="s">
        <v>85</v>
      </c>
    </row>
    <row r="20" spans="1:7" s="2" customFormat="1" ht="15.75" customHeight="1">
      <c r="A20" s="2" t="s">
        <v>86</v>
      </c>
      <c r="G20" s="11"/>
    </row>
    <row r="21" s="23" customFormat="1" ht="12.75">
      <c r="G21" s="38"/>
    </row>
    <row r="22" s="23" customFormat="1" ht="12.75">
      <c r="G22" s="38"/>
    </row>
    <row r="23" s="23" customFormat="1" ht="12.75">
      <c r="G23" s="38"/>
    </row>
    <row r="24" s="23" customFormat="1" ht="12.75">
      <c r="G24" s="38"/>
    </row>
    <row r="25" s="23" customFormat="1" ht="12.75">
      <c r="G25" s="38"/>
    </row>
    <row r="26" s="23" customFormat="1" ht="12.75">
      <c r="G26" s="38"/>
    </row>
    <row r="27" s="23" customFormat="1" ht="12.75">
      <c r="G27" s="38"/>
    </row>
    <row r="28" s="23" customFormat="1" ht="12.75">
      <c r="G28" s="38"/>
    </row>
    <row r="29" s="23" customFormat="1" ht="12.75">
      <c r="G29" s="38"/>
    </row>
    <row r="30" s="23" customFormat="1" ht="12.75">
      <c r="G30" s="38"/>
    </row>
    <row r="31" s="23" customFormat="1" ht="12.75">
      <c r="G31" s="38"/>
    </row>
    <row r="32" s="23" customFormat="1" ht="12.75">
      <c r="G32" s="38"/>
    </row>
    <row r="33" s="23" customFormat="1" ht="12.75">
      <c r="G33" s="38"/>
    </row>
    <row r="34" s="23" customFormat="1" ht="12.75">
      <c r="G34" s="38"/>
    </row>
    <row r="35" s="23" customFormat="1" ht="12.75">
      <c r="G35" s="38"/>
    </row>
    <row r="36" s="23" customFormat="1" ht="12.75">
      <c r="G36" s="38"/>
    </row>
    <row r="37" s="23" customFormat="1" ht="12.75">
      <c r="G37" s="38"/>
    </row>
    <row r="38" s="23" customFormat="1" ht="12.75">
      <c r="G38" s="38"/>
    </row>
    <row r="39" s="23" customFormat="1" ht="12.75">
      <c r="G39" s="38"/>
    </row>
    <row r="40" s="23" customFormat="1" ht="12.75">
      <c r="G40" s="38"/>
    </row>
    <row r="41" s="23" customFormat="1" ht="12.75">
      <c r="G41" s="38"/>
    </row>
    <row r="42" s="23" customFormat="1" ht="12.75">
      <c r="G42" s="38"/>
    </row>
    <row r="43" s="23" customFormat="1" ht="12.75">
      <c r="G43" s="38"/>
    </row>
    <row r="44" s="23" customFormat="1" ht="12.75">
      <c r="G44" s="38"/>
    </row>
    <row r="45" s="23" customFormat="1" ht="12.75">
      <c r="G45" s="38"/>
    </row>
    <row r="46" s="23" customFormat="1" ht="12.75">
      <c r="G46" s="38"/>
    </row>
    <row r="47" s="23" customFormat="1" ht="12.75">
      <c r="G47" s="38"/>
    </row>
    <row r="48" s="23" customFormat="1" ht="12.75">
      <c r="G48" s="38"/>
    </row>
    <row r="49" s="23" customFormat="1" ht="12.75">
      <c r="G49" s="38"/>
    </row>
    <row r="50" s="23" customFormat="1" ht="12.75">
      <c r="G50" s="38"/>
    </row>
    <row r="51" s="23" customFormat="1" ht="12.75">
      <c r="G51" s="38"/>
    </row>
    <row r="52" s="23" customFormat="1" ht="12.75">
      <c r="G52" s="38"/>
    </row>
    <row r="53" s="23" customFormat="1" ht="12.75">
      <c r="G53" s="38"/>
    </row>
    <row r="54" s="23" customFormat="1" ht="12.75">
      <c r="G54" s="38"/>
    </row>
    <row r="55" s="23" customFormat="1" ht="12.75">
      <c r="G55" s="38"/>
    </row>
    <row r="56" s="23" customFormat="1" ht="12.75">
      <c r="G56" s="38"/>
    </row>
    <row r="57" s="23" customFormat="1" ht="12.75">
      <c r="G57" s="38"/>
    </row>
    <row r="58" s="23" customFormat="1" ht="12.75">
      <c r="G58" s="38"/>
    </row>
    <row r="59" s="23" customFormat="1" ht="12.75">
      <c r="G59" s="38"/>
    </row>
    <row r="60" s="23" customFormat="1" ht="12.75">
      <c r="G60" s="38"/>
    </row>
    <row r="61" s="23" customFormat="1" ht="12.75">
      <c r="G61" s="38"/>
    </row>
    <row r="62" s="23" customFormat="1" ht="12.75">
      <c r="G62" s="38"/>
    </row>
    <row r="63" s="23" customFormat="1" ht="12.75">
      <c r="G63" s="38"/>
    </row>
    <row r="64" s="23" customFormat="1" ht="12.75">
      <c r="G64" s="38"/>
    </row>
    <row r="65" s="23" customFormat="1" ht="12.75">
      <c r="G65" s="38"/>
    </row>
    <row r="66" s="23" customFormat="1" ht="12.75">
      <c r="G66" s="38"/>
    </row>
    <row r="67" s="23" customFormat="1" ht="12.75">
      <c r="G67" s="38"/>
    </row>
    <row r="68" s="23" customFormat="1" ht="12.75">
      <c r="G68" s="38"/>
    </row>
    <row r="69" spans="7:24" s="23" customFormat="1" ht="12.75">
      <c r="G69" s="38"/>
      <c r="X69" s="24"/>
    </row>
    <row r="70" spans="7:24" s="23" customFormat="1" ht="12.75">
      <c r="G70" s="38"/>
      <c r="X70" s="24"/>
    </row>
    <row r="71" spans="7:24" s="23" customFormat="1" ht="12.75">
      <c r="G71" s="38"/>
      <c r="X71" s="24"/>
    </row>
    <row r="72" spans="7:24" s="23" customFormat="1" ht="12.75">
      <c r="G72" s="38"/>
      <c r="X72" s="24"/>
    </row>
    <row r="73" spans="7:24" s="23" customFormat="1" ht="12.75">
      <c r="G73" s="38"/>
      <c r="X73" s="24"/>
    </row>
    <row r="74" spans="7:24" s="23" customFormat="1" ht="12.75">
      <c r="G74" s="38"/>
      <c r="X74" s="24"/>
    </row>
    <row r="75" spans="7:24" s="23" customFormat="1" ht="12.75">
      <c r="G75" s="38"/>
      <c r="X75" s="24"/>
    </row>
    <row r="76" spans="7:24" s="23" customFormat="1" ht="12.75">
      <c r="G76" s="38"/>
      <c r="X76" s="24"/>
    </row>
    <row r="77" spans="7:24" s="23" customFormat="1" ht="12.75">
      <c r="G77" s="38"/>
      <c r="X77" s="24"/>
    </row>
    <row r="78" spans="7:24" s="23" customFormat="1" ht="12.75">
      <c r="G78" s="38"/>
      <c r="X78" s="24"/>
    </row>
    <row r="79" spans="7:24" s="23" customFormat="1" ht="12.75">
      <c r="G79" s="38"/>
      <c r="X79" s="24"/>
    </row>
    <row r="80" spans="7:24" s="23" customFormat="1" ht="12.75">
      <c r="G80" s="38"/>
      <c r="X80" s="24"/>
    </row>
    <row r="81" spans="7:24" s="23" customFormat="1" ht="12.75">
      <c r="G81" s="38"/>
      <c r="X81" s="24"/>
    </row>
  </sheetData>
  <mergeCells count="5">
    <mergeCell ref="Y3:Y8"/>
    <mergeCell ref="A1:X1"/>
    <mergeCell ref="A3:A8"/>
    <mergeCell ref="C3:T3"/>
    <mergeCell ref="U3:X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15"/>
  <sheetViews>
    <sheetView zoomScaleSheetLayoutView="100" workbookViewId="0" topLeftCell="A7">
      <selection activeCell="H10" sqref="H10"/>
    </sheetView>
  </sheetViews>
  <sheetFormatPr defaultColWidth="9.140625" defaultRowHeight="12.75"/>
  <cols>
    <col min="1" max="1" width="16.421875" style="214" customWidth="1"/>
    <col min="2" max="2" width="8.57421875" style="214" customWidth="1"/>
    <col min="3" max="3" width="8.7109375" style="214" customWidth="1"/>
    <col min="4" max="4" width="10.421875" style="214" customWidth="1"/>
    <col min="5" max="5" width="11.00390625" style="214" customWidth="1"/>
    <col min="6" max="7" width="8.7109375" style="214" customWidth="1"/>
    <col min="8" max="8" width="10.00390625" style="214" customWidth="1"/>
    <col min="9" max="9" width="11.00390625" style="214" customWidth="1"/>
    <col min="10" max="11" width="8.7109375" style="214" customWidth="1"/>
    <col min="12" max="13" width="10.57421875" style="214" customWidth="1"/>
    <col min="14" max="14" width="15.421875" style="214" customWidth="1"/>
    <col min="15" max="16" width="9.140625" style="214" customWidth="1"/>
    <col min="17" max="17" width="12.421875" style="214" customWidth="1"/>
    <col min="18" max="21" width="12.421875" style="213" customWidth="1"/>
    <col min="22" max="25" width="12.421875" style="214" customWidth="1"/>
    <col min="26" max="26" width="15.140625" style="214" customWidth="1"/>
    <col min="27" max="16384" width="9.140625" style="214" customWidth="1"/>
  </cols>
  <sheetData>
    <row r="1" spans="1:26" ht="32.25" customHeight="1">
      <c r="A1" s="1052" t="s">
        <v>1376</v>
      </c>
      <c r="B1" s="1052"/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  <c r="N1" s="1052"/>
      <c r="O1" s="398"/>
      <c r="P1" s="398"/>
      <c r="Q1" s="398"/>
      <c r="V1" s="398"/>
      <c r="W1" s="398"/>
      <c r="X1" s="398"/>
      <c r="Y1" s="398"/>
      <c r="Z1" s="398"/>
    </row>
    <row r="2" spans="1:21" s="54" customFormat="1" ht="21" customHeight="1">
      <c r="A2" s="54" t="s">
        <v>405</v>
      </c>
      <c r="N2" s="55" t="s">
        <v>372</v>
      </c>
      <c r="R2" s="797"/>
      <c r="S2" s="797"/>
      <c r="T2" s="797"/>
      <c r="U2" s="797"/>
    </row>
    <row r="3" spans="1:14" s="54" customFormat="1" ht="63" customHeight="1">
      <c r="A3" s="1038" t="s">
        <v>249</v>
      </c>
      <c r="B3" s="801" t="s">
        <v>1377</v>
      </c>
      <c r="C3" s="802"/>
      <c r="D3" s="802"/>
      <c r="E3" s="803"/>
      <c r="F3" s="801" t="s">
        <v>1378</v>
      </c>
      <c r="G3" s="802"/>
      <c r="H3" s="802"/>
      <c r="I3" s="803"/>
      <c r="J3" s="1194" t="s">
        <v>1379</v>
      </c>
      <c r="K3" s="1195"/>
      <c r="L3" s="1195"/>
      <c r="M3" s="1196"/>
      <c r="N3" s="941" t="s">
        <v>245</v>
      </c>
    </row>
    <row r="4" spans="1:14" s="54" customFormat="1" ht="75.75" customHeight="1">
      <c r="A4" s="1114"/>
      <c r="B4" s="805" t="s">
        <v>1368</v>
      </c>
      <c r="C4" s="806" t="s">
        <v>1369</v>
      </c>
      <c r="D4" s="805" t="s">
        <v>1370</v>
      </c>
      <c r="E4" s="806" t="s">
        <v>1380</v>
      </c>
      <c r="F4" s="805" t="s">
        <v>1368</v>
      </c>
      <c r="G4" s="806" t="s">
        <v>1369</v>
      </c>
      <c r="H4" s="805" t="s">
        <v>1370</v>
      </c>
      <c r="I4" s="806" t="s">
        <v>1380</v>
      </c>
      <c r="J4" s="805" t="s">
        <v>1368</v>
      </c>
      <c r="K4" s="806" t="s">
        <v>1369</v>
      </c>
      <c r="L4" s="805" t="s">
        <v>1370</v>
      </c>
      <c r="M4" s="806" t="s">
        <v>1380</v>
      </c>
      <c r="N4" s="943"/>
    </row>
    <row r="5" spans="1:21" ht="30" customHeight="1">
      <c r="A5" s="158" t="s">
        <v>232</v>
      </c>
      <c r="B5" s="222" t="s">
        <v>433</v>
      </c>
      <c r="C5" s="223" t="s">
        <v>433</v>
      </c>
      <c r="D5" s="223" t="s">
        <v>433</v>
      </c>
      <c r="E5" s="223" t="s">
        <v>433</v>
      </c>
      <c r="F5" s="250">
        <v>1</v>
      </c>
      <c r="G5" s="250">
        <v>146</v>
      </c>
      <c r="H5" s="250">
        <v>40</v>
      </c>
      <c r="I5" s="250">
        <v>106</v>
      </c>
      <c r="J5" s="223" t="s">
        <v>433</v>
      </c>
      <c r="K5" s="223" t="s">
        <v>433</v>
      </c>
      <c r="L5" s="223" t="s">
        <v>433</v>
      </c>
      <c r="M5" s="268" t="s">
        <v>433</v>
      </c>
      <c r="N5" s="406" t="s">
        <v>1230</v>
      </c>
      <c r="R5" s="214"/>
      <c r="S5" s="214"/>
      <c r="T5" s="214"/>
      <c r="U5" s="214"/>
    </row>
    <row r="6" spans="1:21" ht="30" customHeight="1">
      <c r="A6" s="198" t="s">
        <v>341</v>
      </c>
      <c r="B6" s="222" t="s">
        <v>433</v>
      </c>
      <c r="C6" s="223" t="s">
        <v>433</v>
      </c>
      <c r="D6" s="223" t="s">
        <v>433</v>
      </c>
      <c r="E6" s="223" t="s">
        <v>433</v>
      </c>
      <c r="F6" s="399" t="s">
        <v>526</v>
      </c>
      <c r="G6" s="399" t="s">
        <v>526</v>
      </c>
      <c r="H6" s="399">
        <v>0</v>
      </c>
      <c r="I6" s="399">
        <v>0</v>
      </c>
      <c r="J6" s="223" t="s">
        <v>433</v>
      </c>
      <c r="K6" s="223" t="s">
        <v>433</v>
      </c>
      <c r="L6" s="223" t="s">
        <v>433</v>
      </c>
      <c r="M6" s="268" t="s">
        <v>433</v>
      </c>
      <c r="N6" s="242" t="s">
        <v>1231</v>
      </c>
      <c r="R6" s="214"/>
      <c r="S6" s="214"/>
      <c r="T6" s="214"/>
      <c r="U6" s="214"/>
    </row>
    <row r="7" spans="1:21" ht="30" customHeight="1">
      <c r="A7" s="158" t="s">
        <v>231</v>
      </c>
      <c r="B7" s="222" t="s">
        <v>433</v>
      </c>
      <c r="C7" s="223" t="s">
        <v>433</v>
      </c>
      <c r="D7" s="223" t="s">
        <v>433</v>
      </c>
      <c r="E7" s="223" t="s">
        <v>433</v>
      </c>
      <c r="F7" s="271">
        <v>1</v>
      </c>
      <c r="G7" s="271">
        <v>114</v>
      </c>
      <c r="H7" s="271">
        <v>5</v>
      </c>
      <c r="I7" s="271">
        <v>109</v>
      </c>
      <c r="J7" s="223" t="s">
        <v>433</v>
      </c>
      <c r="K7" s="223" t="s">
        <v>433</v>
      </c>
      <c r="L7" s="223" t="s">
        <v>433</v>
      </c>
      <c r="M7" s="268" t="s">
        <v>433</v>
      </c>
      <c r="N7" s="242" t="s">
        <v>1232</v>
      </c>
      <c r="R7" s="214"/>
      <c r="S7" s="214"/>
      <c r="T7" s="214"/>
      <c r="U7" s="214"/>
    </row>
    <row r="8" spans="1:21" ht="30" customHeight="1">
      <c r="A8" s="198" t="s">
        <v>342</v>
      </c>
      <c r="B8" s="222" t="s">
        <v>433</v>
      </c>
      <c r="C8" s="223" t="s">
        <v>433</v>
      </c>
      <c r="D8" s="223" t="s">
        <v>433</v>
      </c>
      <c r="E8" s="223" t="s">
        <v>433</v>
      </c>
      <c r="F8" s="271">
        <v>0</v>
      </c>
      <c r="G8" s="271">
        <v>0</v>
      </c>
      <c r="H8" s="271">
        <v>0</v>
      </c>
      <c r="I8" s="271">
        <v>0</v>
      </c>
      <c r="J8" s="223" t="s">
        <v>433</v>
      </c>
      <c r="K8" s="223" t="s">
        <v>433</v>
      </c>
      <c r="L8" s="223" t="s">
        <v>433</v>
      </c>
      <c r="M8" s="268" t="s">
        <v>433</v>
      </c>
      <c r="N8" s="242" t="s">
        <v>1256</v>
      </c>
      <c r="R8" s="214"/>
      <c r="S8" s="214"/>
      <c r="T8" s="214"/>
      <c r="U8" s="214"/>
    </row>
    <row r="9" spans="1:21" ht="30" customHeight="1">
      <c r="A9" s="158" t="s">
        <v>230</v>
      </c>
      <c r="B9" s="222" t="s">
        <v>433</v>
      </c>
      <c r="C9" s="223" t="s">
        <v>433</v>
      </c>
      <c r="D9" s="223" t="s">
        <v>433</v>
      </c>
      <c r="E9" s="223" t="s">
        <v>433</v>
      </c>
      <c r="F9" s="271">
        <v>1</v>
      </c>
      <c r="G9" s="271">
        <v>125</v>
      </c>
      <c r="H9" s="271">
        <v>19</v>
      </c>
      <c r="I9" s="271">
        <v>106</v>
      </c>
      <c r="J9" s="223" t="s">
        <v>433</v>
      </c>
      <c r="K9" s="223" t="s">
        <v>433</v>
      </c>
      <c r="L9" s="223" t="s">
        <v>433</v>
      </c>
      <c r="M9" s="268" t="s">
        <v>433</v>
      </c>
      <c r="N9" s="242" t="s">
        <v>1234</v>
      </c>
      <c r="R9" s="214"/>
      <c r="S9" s="214"/>
      <c r="T9" s="214"/>
      <c r="U9" s="214"/>
    </row>
    <row r="10" spans="1:21" ht="30" customHeight="1">
      <c r="A10" s="198" t="s">
        <v>343</v>
      </c>
      <c r="B10" s="222" t="s">
        <v>433</v>
      </c>
      <c r="C10" s="223" t="s">
        <v>433</v>
      </c>
      <c r="D10" s="223" t="s">
        <v>433</v>
      </c>
      <c r="E10" s="223" t="s">
        <v>433</v>
      </c>
      <c r="F10" s="271">
        <v>0</v>
      </c>
      <c r="G10" s="271">
        <v>0</v>
      </c>
      <c r="H10" s="271">
        <v>0</v>
      </c>
      <c r="I10" s="271">
        <v>0</v>
      </c>
      <c r="J10" s="223" t="s">
        <v>433</v>
      </c>
      <c r="K10" s="223" t="s">
        <v>433</v>
      </c>
      <c r="L10" s="223" t="s">
        <v>433</v>
      </c>
      <c r="M10" s="268" t="s">
        <v>433</v>
      </c>
      <c r="N10" s="242" t="s">
        <v>1235</v>
      </c>
      <c r="R10" s="214"/>
      <c r="S10" s="214"/>
      <c r="T10" s="214"/>
      <c r="U10" s="214"/>
    </row>
    <row r="11" spans="1:21" ht="30" customHeight="1">
      <c r="A11" s="158" t="s">
        <v>229</v>
      </c>
      <c r="B11" s="222" t="s">
        <v>433</v>
      </c>
      <c r="C11" s="223" t="s">
        <v>433</v>
      </c>
      <c r="D11" s="223" t="s">
        <v>433</v>
      </c>
      <c r="E11" s="223" t="s">
        <v>433</v>
      </c>
      <c r="F11" s="271">
        <v>1</v>
      </c>
      <c r="G11" s="271">
        <v>146</v>
      </c>
      <c r="H11" s="271">
        <v>29</v>
      </c>
      <c r="I11" s="271">
        <v>117</v>
      </c>
      <c r="J11" s="223" t="s">
        <v>433</v>
      </c>
      <c r="K11" s="223" t="s">
        <v>433</v>
      </c>
      <c r="L11" s="223" t="s">
        <v>433</v>
      </c>
      <c r="M11" s="268" t="s">
        <v>433</v>
      </c>
      <c r="N11" s="242" t="s">
        <v>1236</v>
      </c>
      <c r="R11" s="214"/>
      <c r="S11" s="214"/>
      <c r="T11" s="214"/>
      <c r="U11" s="214"/>
    </row>
    <row r="12" spans="1:21" ht="30" customHeight="1">
      <c r="A12" s="198" t="s">
        <v>790</v>
      </c>
      <c r="B12" s="222" t="s">
        <v>433</v>
      </c>
      <c r="C12" s="223" t="s">
        <v>433</v>
      </c>
      <c r="D12" s="223" t="s">
        <v>433</v>
      </c>
      <c r="E12" s="223" t="s">
        <v>433</v>
      </c>
      <c r="F12" s="271">
        <v>0</v>
      </c>
      <c r="G12" s="271">
        <v>0</v>
      </c>
      <c r="H12" s="271">
        <v>0</v>
      </c>
      <c r="I12" s="271">
        <v>0</v>
      </c>
      <c r="J12" s="223" t="s">
        <v>433</v>
      </c>
      <c r="K12" s="223" t="s">
        <v>433</v>
      </c>
      <c r="L12" s="223" t="s">
        <v>433</v>
      </c>
      <c r="M12" s="268" t="s">
        <v>433</v>
      </c>
      <c r="N12" s="242" t="s">
        <v>1237</v>
      </c>
      <c r="R12" s="214"/>
      <c r="S12" s="214"/>
      <c r="T12" s="214"/>
      <c r="U12" s="214"/>
    </row>
    <row r="13" spans="1:21" ht="30" customHeight="1">
      <c r="A13" s="232" t="s">
        <v>846</v>
      </c>
      <c r="B13" s="271">
        <v>2</v>
      </c>
      <c r="C13" s="271">
        <v>54</v>
      </c>
      <c r="D13" s="271">
        <v>56</v>
      </c>
      <c r="E13" s="271">
        <v>121</v>
      </c>
      <c r="F13" s="322">
        <v>1</v>
      </c>
      <c r="G13" s="322">
        <v>29</v>
      </c>
      <c r="H13" s="322">
        <v>31</v>
      </c>
      <c r="I13" s="322">
        <v>115</v>
      </c>
      <c r="J13" s="271">
        <v>1</v>
      </c>
      <c r="K13" s="271">
        <v>25</v>
      </c>
      <c r="L13" s="271">
        <v>25</v>
      </c>
      <c r="M13" s="272">
        <v>6</v>
      </c>
      <c r="N13" s="233" t="s">
        <v>846</v>
      </c>
      <c r="R13" s="214"/>
      <c r="S13" s="214"/>
      <c r="T13" s="214"/>
      <c r="U13" s="214"/>
    </row>
    <row r="14" spans="1:14" s="192" customFormat="1" ht="30" customHeight="1">
      <c r="A14" s="190" t="s">
        <v>744</v>
      </c>
      <c r="B14" s="52">
        <f>SUM(F14,J14)</f>
        <v>3</v>
      </c>
      <c r="C14" s="52">
        <f>SUM(G14,K14)</f>
        <v>108</v>
      </c>
      <c r="D14" s="52">
        <f>SUM(H14,L14)</f>
        <v>71</v>
      </c>
      <c r="E14" s="52">
        <f>SUM(I14,M14)</f>
        <v>108</v>
      </c>
      <c r="F14" s="52">
        <v>2</v>
      </c>
      <c r="G14" s="52">
        <v>105</v>
      </c>
      <c r="H14" s="52">
        <v>39</v>
      </c>
      <c r="I14" s="52">
        <v>105</v>
      </c>
      <c r="J14" s="52">
        <v>1</v>
      </c>
      <c r="K14" s="52">
        <v>3</v>
      </c>
      <c r="L14" s="52">
        <v>32</v>
      </c>
      <c r="M14" s="154">
        <v>3</v>
      </c>
      <c r="N14" s="254" t="s">
        <v>744</v>
      </c>
    </row>
    <row r="15" spans="1:14" ht="18" customHeight="1">
      <c r="A15" s="229" t="s">
        <v>183</v>
      </c>
      <c r="L15" s="250"/>
      <c r="M15" s="250"/>
      <c r="N15" s="280" t="s">
        <v>184</v>
      </c>
    </row>
  </sheetData>
  <mergeCells count="4">
    <mergeCell ref="A1:N1"/>
    <mergeCell ref="A3:A4"/>
    <mergeCell ref="J3:M3"/>
    <mergeCell ref="N3:N4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U10"/>
  <sheetViews>
    <sheetView zoomScaleSheetLayoutView="100" workbookViewId="0" topLeftCell="D7">
      <selection activeCell="H9" sqref="H9"/>
    </sheetView>
  </sheetViews>
  <sheetFormatPr defaultColWidth="9.140625" defaultRowHeight="12.75"/>
  <cols>
    <col min="1" max="1" width="9.28125" style="294" customWidth="1"/>
    <col min="2" max="3" width="10.7109375" style="294" customWidth="1"/>
    <col min="4" max="4" width="10.8515625" style="294" bestFit="1" customWidth="1"/>
    <col min="5" max="5" width="11.28125" style="294" customWidth="1"/>
    <col min="6" max="6" width="10.8515625" style="294" customWidth="1"/>
    <col min="7" max="7" width="11.140625" style="294" customWidth="1"/>
    <col min="8" max="8" width="10.7109375" style="294" customWidth="1"/>
    <col min="9" max="9" width="11.28125" style="294" customWidth="1"/>
    <col min="10" max="10" width="8.8515625" style="294" customWidth="1"/>
    <col min="11" max="11" width="10.8515625" style="294" customWidth="1"/>
    <col min="12" max="12" width="10.28125" style="294" customWidth="1"/>
    <col min="13" max="13" width="9.140625" style="294" customWidth="1"/>
    <col min="14" max="14" width="9.28125" style="294" customWidth="1"/>
    <col min="15" max="15" width="9.57421875" style="294" customWidth="1"/>
    <col min="16" max="16" width="9.28125" style="294" customWidth="1"/>
    <col min="17" max="16384" width="9.140625" style="294" customWidth="1"/>
  </cols>
  <sheetData>
    <row r="1" spans="1:12" ht="32.25" customHeight="1">
      <c r="A1" s="1197" t="s">
        <v>1381</v>
      </c>
      <c r="B1" s="1197"/>
      <c r="C1" s="1197"/>
      <c r="D1" s="1197"/>
      <c r="E1" s="1197"/>
      <c r="F1" s="1197"/>
      <c r="G1" s="1197"/>
      <c r="H1" s="1197"/>
      <c r="I1" s="1197"/>
      <c r="J1" s="1197"/>
      <c r="K1" s="1197"/>
      <c r="L1" s="1198"/>
    </row>
    <row r="2" spans="1:16" s="772" customFormat="1" ht="20.25" customHeight="1">
      <c r="A2" s="792" t="s">
        <v>568</v>
      </c>
      <c r="B2" s="793"/>
      <c r="P2" s="773" t="s">
        <v>1371</v>
      </c>
    </row>
    <row r="3" spans="1:16" s="795" customFormat="1" ht="34.5" customHeight="1">
      <c r="A3" s="1130" t="s">
        <v>569</v>
      </c>
      <c r="B3" s="1069" t="s">
        <v>570</v>
      </c>
      <c r="C3" s="1199"/>
      <c r="D3" s="794"/>
      <c r="E3" s="794"/>
      <c r="F3" s="794"/>
      <c r="G3" s="794"/>
      <c r="H3" s="794"/>
      <c r="I3" s="774"/>
      <c r="J3" s="1069" t="s">
        <v>571</v>
      </c>
      <c r="K3" s="1204"/>
      <c r="L3" s="1204"/>
      <c r="M3" s="1204"/>
      <c r="N3" s="1204"/>
      <c r="O3" s="1205"/>
      <c r="P3" s="1200" t="s">
        <v>522</v>
      </c>
    </row>
    <row r="4" spans="1:16" s="772" customFormat="1" ht="34.5" customHeight="1">
      <c r="A4" s="1067"/>
      <c r="B4" s="1074" t="s">
        <v>572</v>
      </c>
      <c r="C4" s="1067"/>
      <c r="D4" s="1069" t="s">
        <v>1382</v>
      </c>
      <c r="E4" s="1066"/>
      <c r="F4" s="1069" t="s">
        <v>1383</v>
      </c>
      <c r="G4" s="1066"/>
      <c r="H4" s="1069" t="s">
        <v>1384</v>
      </c>
      <c r="I4" s="1066"/>
      <c r="J4" s="1201"/>
      <c r="K4" s="1206"/>
      <c r="L4" s="1206"/>
      <c r="M4" s="1206"/>
      <c r="N4" s="1206"/>
      <c r="O4" s="1207"/>
      <c r="P4" s="1201"/>
    </row>
    <row r="5" spans="1:16" s="772" customFormat="1" ht="34.5" customHeight="1">
      <c r="A5" s="1067"/>
      <c r="B5" s="1075" t="s">
        <v>1460</v>
      </c>
      <c r="C5" s="1068"/>
      <c r="D5" s="1075" t="s">
        <v>1385</v>
      </c>
      <c r="E5" s="1068"/>
      <c r="F5" s="1075" t="s">
        <v>1386</v>
      </c>
      <c r="G5" s="1068"/>
      <c r="H5" s="1075" t="s">
        <v>1387</v>
      </c>
      <c r="I5" s="1068"/>
      <c r="J5" s="1203"/>
      <c r="K5" s="1208"/>
      <c r="L5" s="1208"/>
      <c r="M5" s="1208"/>
      <c r="N5" s="1208"/>
      <c r="O5" s="1209"/>
      <c r="P5" s="1201"/>
    </row>
    <row r="6" spans="1:16" s="775" customFormat="1" ht="37.5" customHeight="1">
      <c r="A6" s="1067"/>
      <c r="B6" s="708" t="s">
        <v>573</v>
      </c>
      <c r="C6" s="708" t="s">
        <v>574</v>
      </c>
      <c r="D6" s="708" t="s">
        <v>1388</v>
      </c>
      <c r="E6" s="708" t="s">
        <v>1389</v>
      </c>
      <c r="F6" s="708" t="s">
        <v>1388</v>
      </c>
      <c r="G6" s="708" t="s">
        <v>1389</v>
      </c>
      <c r="H6" s="708" t="s">
        <v>1388</v>
      </c>
      <c r="I6" s="708" t="s">
        <v>1389</v>
      </c>
      <c r="J6" s="708" t="s">
        <v>1472</v>
      </c>
      <c r="K6" s="708" t="s">
        <v>575</v>
      </c>
      <c r="L6" s="708" t="s">
        <v>576</v>
      </c>
      <c r="M6" s="708" t="s">
        <v>1390</v>
      </c>
      <c r="N6" s="708" t="s">
        <v>577</v>
      </c>
      <c r="O6" s="708" t="s">
        <v>1391</v>
      </c>
      <c r="P6" s="1202"/>
    </row>
    <row r="7" spans="1:16" s="796" customFormat="1" ht="42" customHeight="1">
      <c r="A7" s="1068"/>
      <c r="B7" s="778" t="s">
        <v>1392</v>
      </c>
      <c r="C7" s="778" t="s">
        <v>1393</v>
      </c>
      <c r="D7" s="778" t="s">
        <v>1392</v>
      </c>
      <c r="E7" s="778" t="s">
        <v>1393</v>
      </c>
      <c r="F7" s="778" t="s">
        <v>1392</v>
      </c>
      <c r="G7" s="778" t="s">
        <v>1393</v>
      </c>
      <c r="H7" s="778" t="s">
        <v>1392</v>
      </c>
      <c r="I7" s="778" t="s">
        <v>1393</v>
      </c>
      <c r="J7" s="778" t="s">
        <v>1460</v>
      </c>
      <c r="K7" s="778" t="s">
        <v>1394</v>
      </c>
      <c r="L7" s="778" t="s">
        <v>1395</v>
      </c>
      <c r="M7" s="778" t="s">
        <v>1396</v>
      </c>
      <c r="N7" s="778" t="s">
        <v>1397</v>
      </c>
      <c r="O7" s="778" t="s">
        <v>794</v>
      </c>
      <c r="P7" s="1203"/>
    </row>
    <row r="8" spans="1:16" s="362" customFormat="1" ht="82.5" customHeight="1">
      <c r="A8" s="479" t="s">
        <v>846</v>
      </c>
      <c r="B8" s="635">
        <v>9</v>
      </c>
      <c r="C8" s="637">
        <v>10314</v>
      </c>
      <c r="D8" s="635">
        <v>5</v>
      </c>
      <c r="E8" s="637">
        <v>5250</v>
      </c>
      <c r="F8" s="635">
        <v>3</v>
      </c>
      <c r="G8" s="635">
        <v>4152</v>
      </c>
      <c r="H8" s="635">
        <v>1</v>
      </c>
      <c r="I8" s="635">
        <v>912</v>
      </c>
      <c r="J8" s="635">
        <v>10964</v>
      </c>
      <c r="K8" s="635">
        <v>5682</v>
      </c>
      <c r="L8" s="635">
        <v>2099</v>
      </c>
      <c r="M8" s="635">
        <v>290</v>
      </c>
      <c r="N8" s="635">
        <v>378</v>
      </c>
      <c r="O8" s="635">
        <v>2515</v>
      </c>
      <c r="P8" s="480" t="s">
        <v>846</v>
      </c>
    </row>
    <row r="9" spans="1:16" s="482" customFormat="1" ht="82.5" customHeight="1">
      <c r="A9" s="190" t="s">
        <v>1142</v>
      </c>
      <c r="B9" s="636">
        <f>SUM(D9,F9,H9)</f>
        <v>8</v>
      </c>
      <c r="C9" s="638">
        <f>SUM(E9,G9,I9)</f>
        <v>9953</v>
      </c>
      <c r="D9" s="636">
        <v>4</v>
      </c>
      <c r="E9" s="513">
        <v>6146</v>
      </c>
      <c r="F9" s="636">
        <v>3</v>
      </c>
      <c r="G9" s="636">
        <v>3197</v>
      </c>
      <c r="H9" s="636">
        <v>1</v>
      </c>
      <c r="I9" s="636">
        <v>610</v>
      </c>
      <c r="J9" s="639">
        <f>SUM(K9:O9)</f>
        <v>9953</v>
      </c>
      <c r="K9" s="636">
        <v>4682</v>
      </c>
      <c r="L9" s="636">
        <v>2088</v>
      </c>
      <c r="M9" s="636">
        <v>290</v>
      </c>
      <c r="N9" s="636">
        <v>378</v>
      </c>
      <c r="O9" s="639">
        <v>2515</v>
      </c>
      <c r="P9" s="370" t="s">
        <v>1142</v>
      </c>
    </row>
    <row r="10" spans="1:21" s="274" customFormat="1" ht="18" customHeight="1">
      <c r="A10" s="229" t="s">
        <v>578</v>
      </c>
      <c r="L10" s="395"/>
      <c r="M10" s="395"/>
      <c r="P10" s="483" t="s">
        <v>579</v>
      </c>
      <c r="R10" s="459"/>
      <c r="S10" s="459"/>
      <c r="T10" s="459"/>
      <c r="U10" s="459"/>
    </row>
  </sheetData>
  <mergeCells count="13">
    <mergeCell ref="P3:P7"/>
    <mergeCell ref="J3:O5"/>
    <mergeCell ref="D5:E5"/>
    <mergeCell ref="F5:G5"/>
    <mergeCell ref="H5:I5"/>
    <mergeCell ref="A1:L1"/>
    <mergeCell ref="A3:A7"/>
    <mergeCell ref="B3:C3"/>
    <mergeCell ref="B4:C4"/>
    <mergeCell ref="D4:E4"/>
    <mergeCell ref="F4:G4"/>
    <mergeCell ref="H4:I4"/>
    <mergeCell ref="B5:C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U17"/>
  <sheetViews>
    <sheetView workbookViewId="0" topLeftCell="A7">
      <selection activeCell="E11" sqref="E11"/>
    </sheetView>
  </sheetViews>
  <sheetFormatPr defaultColWidth="9.140625" defaultRowHeight="12.75"/>
  <cols>
    <col min="1" max="1" width="16.421875" style="294" customWidth="1"/>
    <col min="2" max="2" width="11.8515625" style="294" customWidth="1"/>
    <col min="3" max="3" width="11.57421875" style="294" customWidth="1"/>
    <col min="4" max="4" width="11.28125" style="294" customWidth="1"/>
    <col min="5" max="8" width="13.28125" style="294" customWidth="1"/>
    <col min="9" max="9" width="13.7109375" style="294" customWidth="1"/>
    <col min="10" max="10" width="14.7109375" style="294" customWidth="1"/>
    <col min="11" max="16384" width="9.140625" style="294" customWidth="1"/>
  </cols>
  <sheetData>
    <row r="1" spans="1:10" s="153" customFormat="1" ht="32.25" customHeight="1">
      <c r="A1" s="1052" t="s">
        <v>1399</v>
      </c>
      <c r="B1" s="1052"/>
      <c r="C1" s="1052"/>
      <c r="D1" s="1052"/>
      <c r="E1" s="1052"/>
      <c r="F1" s="1052"/>
      <c r="G1" s="1052"/>
      <c r="H1" s="1052"/>
      <c r="I1" s="1052"/>
      <c r="J1" s="1052"/>
    </row>
    <row r="2" spans="1:10" s="54" customFormat="1" ht="18" customHeight="1">
      <c r="A2" s="54" t="s">
        <v>492</v>
      </c>
      <c r="J2" s="55" t="s">
        <v>747</v>
      </c>
    </row>
    <row r="3" spans="1:10" s="730" customFormat="1" ht="24" customHeight="1">
      <c r="A3" s="933" t="s">
        <v>684</v>
      </c>
      <c r="B3" s="783" t="s">
        <v>409</v>
      </c>
      <c r="C3" s="783" t="s">
        <v>1400</v>
      </c>
      <c r="D3" s="783" t="s">
        <v>1401</v>
      </c>
      <c r="E3" s="909" t="s">
        <v>1402</v>
      </c>
      <c r="F3" s="934"/>
      <c r="G3" s="934"/>
      <c r="H3" s="934"/>
      <c r="I3" s="968"/>
      <c r="J3" s="969" t="s">
        <v>522</v>
      </c>
    </row>
    <row r="4" spans="1:10" s="730" customFormat="1" ht="24" customHeight="1">
      <c r="A4" s="907"/>
      <c r="B4" s="80"/>
      <c r="C4" s="80"/>
      <c r="D4" s="80"/>
      <c r="E4" s="971" t="s">
        <v>1403</v>
      </c>
      <c r="F4" s="878"/>
      <c r="G4" s="878"/>
      <c r="H4" s="878"/>
      <c r="I4" s="966"/>
      <c r="J4" s="970"/>
    </row>
    <row r="5" spans="1:10" s="730" customFormat="1" ht="24" customHeight="1">
      <c r="A5" s="907"/>
      <c r="B5" s="80"/>
      <c r="C5" s="80"/>
      <c r="D5" s="80" t="s">
        <v>1398</v>
      </c>
      <c r="E5" s="783" t="s">
        <v>1404</v>
      </c>
      <c r="F5" s="785" t="s">
        <v>1405</v>
      </c>
      <c r="G5" s="783" t="s">
        <v>1406</v>
      </c>
      <c r="H5" s="785" t="s">
        <v>1407</v>
      </c>
      <c r="I5" s="783" t="s">
        <v>1408</v>
      </c>
      <c r="J5" s="970"/>
    </row>
    <row r="6" spans="1:10" s="730" customFormat="1" ht="29.25" customHeight="1">
      <c r="A6" s="908"/>
      <c r="B6" s="81" t="s">
        <v>523</v>
      </c>
      <c r="C6" s="790" t="s">
        <v>1409</v>
      </c>
      <c r="D6" s="81" t="s">
        <v>1410</v>
      </c>
      <c r="E6" s="107" t="s">
        <v>1411</v>
      </c>
      <c r="F6" s="107" t="s">
        <v>1412</v>
      </c>
      <c r="G6" s="791" t="s">
        <v>1413</v>
      </c>
      <c r="H6" s="790" t="s">
        <v>1414</v>
      </c>
      <c r="I6" s="81" t="s">
        <v>892</v>
      </c>
      <c r="J6" s="971"/>
    </row>
    <row r="7" spans="1:10" s="391" customFormat="1" ht="29.25" customHeight="1">
      <c r="A7" s="158" t="s">
        <v>232</v>
      </c>
      <c r="B7" s="383">
        <v>81</v>
      </c>
      <c r="C7" s="384">
        <v>53</v>
      </c>
      <c r="D7" s="384">
        <v>28</v>
      </c>
      <c r="E7" s="384">
        <v>0</v>
      </c>
      <c r="F7" s="384">
        <v>11</v>
      </c>
      <c r="G7" s="384">
        <v>25</v>
      </c>
      <c r="H7" s="384">
        <v>39</v>
      </c>
      <c r="I7" s="387">
        <v>6</v>
      </c>
      <c r="J7" s="406" t="s">
        <v>1230</v>
      </c>
    </row>
    <row r="8" spans="1:10" s="395" customFormat="1" ht="29.25" customHeight="1">
      <c r="A8" s="198" t="s">
        <v>341</v>
      </c>
      <c r="B8" s="392">
        <v>64</v>
      </c>
      <c r="C8" s="393">
        <v>43</v>
      </c>
      <c r="D8" s="393">
        <v>21</v>
      </c>
      <c r="E8" s="393">
        <v>2</v>
      </c>
      <c r="F8" s="393">
        <v>12</v>
      </c>
      <c r="G8" s="393">
        <v>17</v>
      </c>
      <c r="H8" s="393">
        <v>33</v>
      </c>
      <c r="I8" s="394" t="s">
        <v>527</v>
      </c>
      <c r="J8" s="242" t="s">
        <v>1231</v>
      </c>
    </row>
    <row r="9" spans="1:10" s="391" customFormat="1" ht="29.25" customHeight="1">
      <c r="A9" s="158" t="s">
        <v>231</v>
      </c>
      <c r="B9" s="383">
        <v>63</v>
      </c>
      <c r="C9" s="384">
        <v>42</v>
      </c>
      <c r="D9" s="384">
        <v>21</v>
      </c>
      <c r="E9" s="384">
        <v>0</v>
      </c>
      <c r="F9" s="384">
        <v>4</v>
      </c>
      <c r="G9" s="384">
        <v>17</v>
      </c>
      <c r="H9" s="384">
        <v>37</v>
      </c>
      <c r="I9" s="387">
        <v>5</v>
      </c>
      <c r="J9" s="242" t="s">
        <v>1232</v>
      </c>
    </row>
    <row r="10" spans="1:10" s="395" customFormat="1" ht="29.25" customHeight="1">
      <c r="A10" s="198" t="s">
        <v>342</v>
      </c>
      <c r="B10" s="392">
        <v>80</v>
      </c>
      <c r="C10" s="393">
        <v>55</v>
      </c>
      <c r="D10" s="393">
        <v>25</v>
      </c>
      <c r="E10" s="393">
        <v>5</v>
      </c>
      <c r="F10" s="393">
        <v>15</v>
      </c>
      <c r="G10" s="393">
        <v>25</v>
      </c>
      <c r="H10" s="393">
        <v>34</v>
      </c>
      <c r="I10" s="394">
        <v>1</v>
      </c>
      <c r="J10" s="242" t="s">
        <v>1256</v>
      </c>
    </row>
    <row r="11" spans="1:10" s="391" customFormat="1" ht="29.25" customHeight="1">
      <c r="A11" s="158" t="s">
        <v>230</v>
      </c>
      <c r="B11" s="383">
        <v>39</v>
      </c>
      <c r="C11" s="384">
        <v>26</v>
      </c>
      <c r="D11" s="384">
        <v>13</v>
      </c>
      <c r="E11" s="384">
        <v>0</v>
      </c>
      <c r="F11" s="384">
        <v>5</v>
      </c>
      <c r="G11" s="384">
        <v>15</v>
      </c>
      <c r="H11" s="384">
        <v>14</v>
      </c>
      <c r="I11" s="387">
        <v>4</v>
      </c>
      <c r="J11" s="242" t="s">
        <v>1234</v>
      </c>
    </row>
    <row r="12" spans="1:10" s="395" customFormat="1" ht="29.25" customHeight="1">
      <c r="A12" s="198" t="s">
        <v>343</v>
      </c>
      <c r="B12" s="392">
        <v>78</v>
      </c>
      <c r="C12" s="393">
        <v>56</v>
      </c>
      <c r="D12" s="393">
        <v>22</v>
      </c>
      <c r="E12" s="393">
        <v>3</v>
      </c>
      <c r="F12" s="393">
        <v>18</v>
      </c>
      <c r="G12" s="393">
        <v>26</v>
      </c>
      <c r="H12" s="393">
        <v>30</v>
      </c>
      <c r="I12" s="394">
        <v>1</v>
      </c>
      <c r="J12" s="242" t="s">
        <v>1235</v>
      </c>
    </row>
    <row r="13" spans="1:10" s="286" customFormat="1" ht="29.25" customHeight="1">
      <c r="A13" s="158" t="s">
        <v>229</v>
      </c>
      <c r="B13" s="375">
        <v>40</v>
      </c>
      <c r="C13" s="376">
        <v>23</v>
      </c>
      <c r="D13" s="376">
        <v>17</v>
      </c>
      <c r="E13" s="376">
        <v>2</v>
      </c>
      <c r="F13" s="376">
        <v>7</v>
      </c>
      <c r="G13" s="376">
        <v>18</v>
      </c>
      <c r="H13" s="376">
        <v>12</v>
      </c>
      <c r="I13" s="396">
        <v>1</v>
      </c>
      <c r="J13" s="242" t="s">
        <v>1236</v>
      </c>
    </row>
    <row r="14" spans="1:10" s="286" customFormat="1" ht="29.25" customHeight="1">
      <c r="A14" s="198" t="s">
        <v>790</v>
      </c>
      <c r="B14" s="375">
        <v>55</v>
      </c>
      <c r="C14" s="376">
        <v>40</v>
      </c>
      <c r="D14" s="376">
        <v>15</v>
      </c>
      <c r="E14" s="376">
        <v>2</v>
      </c>
      <c r="F14" s="376">
        <v>16</v>
      </c>
      <c r="G14" s="376">
        <v>17</v>
      </c>
      <c r="H14" s="376">
        <v>19</v>
      </c>
      <c r="I14" s="396">
        <v>1</v>
      </c>
      <c r="J14" s="242" t="s">
        <v>1237</v>
      </c>
    </row>
    <row r="15" spans="1:10" s="286" customFormat="1" ht="29.25" customHeight="1">
      <c r="A15" s="193" t="s">
        <v>530</v>
      </c>
      <c r="B15" s="47">
        <v>91</v>
      </c>
      <c r="C15" s="48">
        <v>58</v>
      </c>
      <c r="D15" s="48">
        <v>33</v>
      </c>
      <c r="E15" s="48">
        <v>0</v>
      </c>
      <c r="F15" s="48">
        <v>20</v>
      </c>
      <c r="G15" s="48">
        <v>27</v>
      </c>
      <c r="H15" s="48">
        <v>43</v>
      </c>
      <c r="I15" s="150">
        <v>1</v>
      </c>
      <c r="J15" s="309" t="s">
        <v>530</v>
      </c>
    </row>
    <row r="16" spans="1:10" s="228" customFormat="1" ht="29.25" customHeight="1">
      <c r="A16" s="190" t="s">
        <v>1415</v>
      </c>
      <c r="B16" s="52">
        <f>SUM(C16:D16)</f>
        <v>62</v>
      </c>
      <c r="C16" s="52">
        <v>46</v>
      </c>
      <c r="D16" s="52">
        <v>16</v>
      </c>
      <c r="E16" s="200" t="s">
        <v>526</v>
      </c>
      <c r="F16" s="52">
        <v>9</v>
      </c>
      <c r="G16" s="52">
        <v>15</v>
      </c>
      <c r="H16" s="52">
        <v>38</v>
      </c>
      <c r="I16" s="201" t="s">
        <v>526</v>
      </c>
      <c r="J16" s="191" t="s">
        <v>1364</v>
      </c>
    </row>
    <row r="17" spans="1:21" s="214" customFormat="1" ht="18" customHeight="1">
      <c r="A17" s="229" t="s">
        <v>183</v>
      </c>
      <c r="J17" s="280" t="s">
        <v>184</v>
      </c>
      <c r="L17" s="250"/>
      <c r="M17" s="250"/>
      <c r="R17" s="213"/>
      <c r="S17" s="213"/>
      <c r="T17" s="213"/>
      <c r="U17" s="213"/>
    </row>
    <row r="18" s="397" customFormat="1" ht="13.5"/>
    <row r="19" s="397" customFormat="1" ht="13.5"/>
    <row r="20" s="397" customFormat="1" ht="13.5"/>
    <row r="21" s="397" customFormat="1" ht="13.5"/>
    <row r="22" s="397" customFormat="1" ht="13.5"/>
    <row r="23" s="397" customFormat="1" ht="13.5"/>
    <row r="24" s="397" customFormat="1" ht="13.5"/>
    <row r="25" s="397" customFormat="1" ht="13.5"/>
    <row r="26" s="397" customFormat="1" ht="13.5"/>
    <row r="27" s="397" customFormat="1" ht="13.5"/>
    <row r="28" s="397" customFormat="1" ht="13.5"/>
    <row r="29" s="397" customFormat="1" ht="13.5"/>
    <row r="30" s="397" customFormat="1" ht="13.5"/>
    <row r="31" s="397" customFormat="1" ht="13.5"/>
    <row r="32" s="397" customFormat="1" ht="13.5"/>
    <row r="33" s="397" customFormat="1" ht="13.5"/>
    <row r="34" s="295" customFormat="1" ht="12.75"/>
    <row r="35" s="295" customFormat="1" ht="12.75"/>
    <row r="36" s="295" customFormat="1" ht="12.75"/>
    <row r="37" s="295" customFormat="1" ht="12.75"/>
  </sheetData>
  <mergeCells count="5">
    <mergeCell ref="A1:J1"/>
    <mergeCell ref="A3:A6"/>
    <mergeCell ref="E3:I3"/>
    <mergeCell ref="J3:J6"/>
    <mergeCell ref="E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V19"/>
  <sheetViews>
    <sheetView zoomScaleSheetLayoutView="100" workbookViewId="0" topLeftCell="C13">
      <selection activeCell="O27" sqref="O27"/>
    </sheetView>
  </sheetViews>
  <sheetFormatPr defaultColWidth="9.140625" defaultRowHeight="12.75"/>
  <cols>
    <col min="1" max="1" width="13.7109375" style="321" customWidth="1"/>
    <col min="2" max="5" width="7.8515625" style="321" customWidth="1"/>
    <col min="6" max="13" width="7.57421875" style="321" customWidth="1"/>
    <col min="14" max="21" width="7.28125" style="321" customWidth="1"/>
    <col min="22" max="22" width="13.140625" style="321" customWidth="1"/>
    <col min="23" max="16384" width="11.28125" style="321" customWidth="1"/>
  </cols>
  <sheetData>
    <row r="1" spans="1:22" s="153" customFormat="1" ht="32.25" customHeight="1">
      <c r="A1" s="1052" t="s">
        <v>1275</v>
      </c>
      <c r="B1" s="1052"/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  <c r="N1" s="1052"/>
      <c r="O1" s="1052"/>
      <c r="P1" s="1052"/>
      <c r="Q1" s="1052"/>
      <c r="R1" s="1052"/>
      <c r="S1" s="1052"/>
      <c r="T1" s="1052"/>
      <c r="U1" s="1052"/>
      <c r="V1" s="1052"/>
    </row>
    <row r="2" spans="1:22" s="54" customFormat="1" ht="18" customHeight="1">
      <c r="A2" s="54" t="s">
        <v>371</v>
      </c>
      <c r="T2" s="788" t="s">
        <v>1115</v>
      </c>
      <c r="V2" s="55" t="s">
        <v>372</v>
      </c>
    </row>
    <row r="3" spans="1:22" s="730" customFormat="1" ht="24.75" customHeight="1">
      <c r="A3" s="964" t="s">
        <v>458</v>
      </c>
      <c r="B3" s="909" t="s">
        <v>1165</v>
      </c>
      <c r="C3" s="934"/>
      <c r="D3" s="934"/>
      <c r="E3" s="968"/>
      <c r="F3" s="909" t="s">
        <v>1166</v>
      </c>
      <c r="G3" s="934"/>
      <c r="H3" s="934"/>
      <c r="I3" s="968"/>
      <c r="J3" s="909" t="s">
        <v>1167</v>
      </c>
      <c r="K3" s="934"/>
      <c r="L3" s="934"/>
      <c r="M3" s="968"/>
      <c r="N3" s="909" t="s">
        <v>1168</v>
      </c>
      <c r="O3" s="934"/>
      <c r="P3" s="934"/>
      <c r="Q3" s="968"/>
      <c r="R3" s="909" t="s">
        <v>1169</v>
      </c>
      <c r="S3" s="934"/>
      <c r="T3" s="934"/>
      <c r="U3" s="968"/>
      <c r="V3" s="969" t="s">
        <v>522</v>
      </c>
    </row>
    <row r="4" spans="1:22" s="730" customFormat="1" ht="24.75" customHeight="1">
      <c r="A4" s="965"/>
      <c r="B4" s="971" t="s">
        <v>523</v>
      </c>
      <c r="C4" s="878"/>
      <c r="D4" s="878"/>
      <c r="E4" s="966"/>
      <c r="F4" s="971" t="s">
        <v>1116</v>
      </c>
      <c r="G4" s="878"/>
      <c r="H4" s="878"/>
      <c r="I4" s="966"/>
      <c r="J4" s="971" t="s">
        <v>1117</v>
      </c>
      <c r="K4" s="878"/>
      <c r="L4" s="878"/>
      <c r="M4" s="966"/>
      <c r="N4" s="971" t="s">
        <v>1118</v>
      </c>
      <c r="O4" s="878"/>
      <c r="P4" s="878"/>
      <c r="Q4" s="966"/>
      <c r="R4" s="971" t="s">
        <v>892</v>
      </c>
      <c r="S4" s="878"/>
      <c r="T4" s="878"/>
      <c r="U4" s="966"/>
      <c r="V4" s="970"/>
    </row>
    <row r="5" spans="1:22" s="730" customFormat="1" ht="39.75" customHeight="1">
      <c r="A5" s="965"/>
      <c r="B5" s="783" t="s">
        <v>1170</v>
      </c>
      <c r="C5" s="783" t="s">
        <v>1171</v>
      </c>
      <c r="D5" s="783" t="s">
        <v>1172</v>
      </c>
      <c r="E5" s="783" t="s">
        <v>1119</v>
      </c>
      <c r="F5" s="783" t="s">
        <v>1170</v>
      </c>
      <c r="G5" s="783" t="s">
        <v>1171</v>
      </c>
      <c r="H5" s="783" t="s">
        <v>1172</v>
      </c>
      <c r="I5" s="783" t="s">
        <v>1119</v>
      </c>
      <c r="J5" s="783" t="s">
        <v>1170</v>
      </c>
      <c r="K5" s="783" t="s">
        <v>1171</v>
      </c>
      <c r="L5" s="783" t="s">
        <v>1172</v>
      </c>
      <c r="M5" s="783" t="s">
        <v>1119</v>
      </c>
      <c r="N5" s="783" t="s">
        <v>1170</v>
      </c>
      <c r="O5" s="783" t="s">
        <v>1171</v>
      </c>
      <c r="P5" s="783" t="s">
        <v>1172</v>
      </c>
      <c r="Q5" s="783" t="s">
        <v>1119</v>
      </c>
      <c r="R5" s="783" t="s">
        <v>1170</v>
      </c>
      <c r="S5" s="783" t="s">
        <v>1171</v>
      </c>
      <c r="T5" s="783" t="s">
        <v>1172</v>
      </c>
      <c r="U5" s="783" t="s">
        <v>1119</v>
      </c>
      <c r="V5" s="970"/>
    </row>
    <row r="6" spans="1:22" s="730" customFormat="1" ht="39.75" customHeight="1">
      <c r="A6" s="965"/>
      <c r="B6" s="80" t="s">
        <v>377</v>
      </c>
      <c r="C6" s="80"/>
      <c r="D6" s="80"/>
      <c r="E6" s="786" t="s">
        <v>1120</v>
      </c>
      <c r="F6" s="80" t="s">
        <v>377</v>
      </c>
      <c r="G6" s="80"/>
      <c r="H6" s="80"/>
      <c r="I6" s="786" t="s">
        <v>1173</v>
      </c>
      <c r="J6" s="80" t="s">
        <v>377</v>
      </c>
      <c r="K6" s="80"/>
      <c r="L6" s="80"/>
      <c r="M6" s="786" t="s">
        <v>1173</v>
      </c>
      <c r="N6" s="80" t="s">
        <v>377</v>
      </c>
      <c r="O6" s="80"/>
      <c r="P6" s="80"/>
      <c r="Q6" s="786" t="s">
        <v>1173</v>
      </c>
      <c r="R6" s="80" t="s">
        <v>377</v>
      </c>
      <c r="S6" s="80"/>
      <c r="T6" s="80"/>
      <c r="U6" s="786" t="s">
        <v>1173</v>
      </c>
      <c r="V6" s="970"/>
    </row>
    <row r="7" spans="1:22" s="730" customFormat="1" ht="39.75" customHeight="1">
      <c r="A7" s="965"/>
      <c r="B7" s="80" t="s">
        <v>1121</v>
      </c>
      <c r="C7" s="80"/>
      <c r="D7" s="789"/>
      <c r="E7" s="105" t="s">
        <v>1122</v>
      </c>
      <c r="F7" s="80" t="s">
        <v>1121</v>
      </c>
      <c r="G7" s="80"/>
      <c r="H7" s="789"/>
      <c r="I7" s="105" t="s">
        <v>1122</v>
      </c>
      <c r="J7" s="80" t="s">
        <v>1121</v>
      </c>
      <c r="K7" s="80"/>
      <c r="L7" s="789"/>
      <c r="M7" s="105" t="s">
        <v>1122</v>
      </c>
      <c r="N7" s="80" t="s">
        <v>1121</v>
      </c>
      <c r="O7" s="80"/>
      <c r="P7" s="789"/>
      <c r="Q7" s="105" t="s">
        <v>1122</v>
      </c>
      <c r="R7" s="80" t="s">
        <v>1121</v>
      </c>
      <c r="S7" s="80"/>
      <c r="T7" s="789"/>
      <c r="U7" s="105" t="s">
        <v>1122</v>
      </c>
      <c r="V7" s="970"/>
    </row>
    <row r="8" spans="1:22" s="730" customFormat="1" ht="39.75" customHeight="1">
      <c r="A8" s="966"/>
      <c r="B8" s="81" t="s">
        <v>932</v>
      </c>
      <c r="C8" s="81" t="s">
        <v>1162</v>
      </c>
      <c r="D8" s="81" t="s">
        <v>1163</v>
      </c>
      <c r="E8" s="107" t="s">
        <v>1164</v>
      </c>
      <c r="F8" s="81" t="s">
        <v>932</v>
      </c>
      <c r="G8" s="81" t="s">
        <v>1162</v>
      </c>
      <c r="H8" s="81" t="s">
        <v>1163</v>
      </c>
      <c r="I8" s="107" t="s">
        <v>1164</v>
      </c>
      <c r="J8" s="81" t="s">
        <v>932</v>
      </c>
      <c r="K8" s="81" t="s">
        <v>1162</v>
      </c>
      <c r="L8" s="81" t="s">
        <v>1163</v>
      </c>
      <c r="M8" s="107" t="s">
        <v>1164</v>
      </c>
      <c r="N8" s="81" t="s">
        <v>932</v>
      </c>
      <c r="O8" s="81" t="s">
        <v>1162</v>
      </c>
      <c r="P8" s="81" t="s">
        <v>1163</v>
      </c>
      <c r="Q8" s="107" t="s">
        <v>1164</v>
      </c>
      <c r="R8" s="81" t="s">
        <v>932</v>
      </c>
      <c r="S8" s="81" t="s">
        <v>1162</v>
      </c>
      <c r="T8" s="81" t="s">
        <v>1163</v>
      </c>
      <c r="U8" s="107" t="s">
        <v>1164</v>
      </c>
      <c r="V8" s="971"/>
    </row>
    <row r="9" spans="1:22" s="386" customFormat="1" ht="30" customHeight="1">
      <c r="A9" s="4" t="s">
        <v>232</v>
      </c>
      <c r="B9" s="383">
        <f>SUM(F9,J9,N9)</f>
        <v>3</v>
      </c>
      <c r="C9" s="384">
        <v>79</v>
      </c>
      <c r="D9" s="384">
        <v>57</v>
      </c>
      <c r="E9" s="384">
        <v>196</v>
      </c>
      <c r="F9" s="384">
        <v>3</v>
      </c>
      <c r="G9" s="384">
        <v>79</v>
      </c>
      <c r="H9" s="384">
        <v>57</v>
      </c>
      <c r="I9" s="384">
        <v>196</v>
      </c>
      <c r="J9" s="384">
        <v>0</v>
      </c>
      <c r="K9" s="384">
        <v>0</v>
      </c>
      <c r="L9" s="384">
        <v>0</v>
      </c>
      <c r="M9" s="384">
        <v>0</v>
      </c>
      <c r="N9" s="384">
        <v>0</v>
      </c>
      <c r="O9" s="384">
        <v>0</v>
      </c>
      <c r="P9" s="384">
        <v>0</v>
      </c>
      <c r="Q9" s="384">
        <v>0</v>
      </c>
      <c r="R9" s="384">
        <v>0</v>
      </c>
      <c r="S9" s="384">
        <v>0</v>
      </c>
      <c r="T9" s="384">
        <v>0</v>
      </c>
      <c r="U9" s="385">
        <v>0</v>
      </c>
      <c r="V9" s="267" t="s">
        <v>1230</v>
      </c>
    </row>
    <row r="10" spans="1:22" s="386" customFormat="1" ht="30" customHeight="1">
      <c r="A10" s="144" t="s">
        <v>341</v>
      </c>
      <c r="B10" s="383" t="s">
        <v>853</v>
      </c>
      <c r="C10" s="384" t="s">
        <v>853</v>
      </c>
      <c r="D10" s="384" t="s">
        <v>853</v>
      </c>
      <c r="E10" s="384" t="s">
        <v>853</v>
      </c>
      <c r="F10" s="384" t="s">
        <v>853</v>
      </c>
      <c r="G10" s="384" t="s">
        <v>853</v>
      </c>
      <c r="H10" s="384" t="s">
        <v>853</v>
      </c>
      <c r="I10" s="384" t="s">
        <v>853</v>
      </c>
      <c r="J10" s="384" t="s">
        <v>853</v>
      </c>
      <c r="K10" s="384" t="s">
        <v>853</v>
      </c>
      <c r="L10" s="384" t="s">
        <v>853</v>
      </c>
      <c r="M10" s="384" t="s">
        <v>853</v>
      </c>
      <c r="N10" s="384" t="s">
        <v>853</v>
      </c>
      <c r="O10" s="384" t="s">
        <v>853</v>
      </c>
      <c r="P10" s="384" t="s">
        <v>853</v>
      </c>
      <c r="Q10" s="384" t="s">
        <v>853</v>
      </c>
      <c r="R10" s="384" t="s">
        <v>853</v>
      </c>
      <c r="S10" s="384" t="s">
        <v>853</v>
      </c>
      <c r="T10" s="384" t="s">
        <v>853</v>
      </c>
      <c r="U10" s="387" t="s">
        <v>853</v>
      </c>
      <c r="V10" s="269" t="s">
        <v>1231</v>
      </c>
    </row>
    <row r="11" spans="1:22" s="386" customFormat="1" ht="30" customHeight="1">
      <c r="A11" s="4" t="s">
        <v>231</v>
      </c>
      <c r="B11" s="384">
        <f>SUM(F11,J11,N11)</f>
        <v>3</v>
      </c>
      <c r="C11" s="384">
        <f>SUM(G11,K11,O11)</f>
        <v>60</v>
      </c>
      <c r="D11" s="384">
        <v>46</v>
      </c>
      <c r="E11" s="384">
        <f>SUM(I11,M11,Q11)</f>
        <v>210</v>
      </c>
      <c r="F11" s="384">
        <v>3</v>
      </c>
      <c r="G11" s="384">
        <v>60</v>
      </c>
      <c r="H11" s="384">
        <v>46</v>
      </c>
      <c r="I11" s="384">
        <v>210</v>
      </c>
      <c r="J11" s="384">
        <v>0</v>
      </c>
      <c r="K11" s="384">
        <v>0</v>
      </c>
      <c r="L11" s="384">
        <v>0</v>
      </c>
      <c r="M11" s="384">
        <v>0</v>
      </c>
      <c r="N11" s="384">
        <v>0</v>
      </c>
      <c r="O11" s="384">
        <v>0</v>
      </c>
      <c r="P11" s="384">
        <v>0</v>
      </c>
      <c r="Q11" s="384">
        <v>0</v>
      </c>
      <c r="R11" s="384">
        <v>0</v>
      </c>
      <c r="S11" s="384">
        <v>0</v>
      </c>
      <c r="T11" s="384">
        <v>0</v>
      </c>
      <c r="U11" s="387">
        <v>0</v>
      </c>
      <c r="V11" s="269" t="s">
        <v>1232</v>
      </c>
    </row>
    <row r="12" spans="1:22" s="386" customFormat="1" ht="30" customHeight="1">
      <c r="A12" s="144" t="s">
        <v>342</v>
      </c>
      <c r="B12" s="383" t="s">
        <v>853</v>
      </c>
      <c r="C12" s="384" t="s">
        <v>853</v>
      </c>
      <c r="D12" s="384" t="s">
        <v>853</v>
      </c>
      <c r="E12" s="384" t="s">
        <v>853</v>
      </c>
      <c r="F12" s="384" t="s">
        <v>853</v>
      </c>
      <c r="G12" s="384" t="s">
        <v>853</v>
      </c>
      <c r="H12" s="384" t="s">
        <v>853</v>
      </c>
      <c r="I12" s="384" t="s">
        <v>853</v>
      </c>
      <c r="J12" s="384" t="s">
        <v>853</v>
      </c>
      <c r="K12" s="384" t="s">
        <v>853</v>
      </c>
      <c r="L12" s="384" t="s">
        <v>853</v>
      </c>
      <c r="M12" s="384" t="s">
        <v>853</v>
      </c>
      <c r="N12" s="384" t="s">
        <v>853</v>
      </c>
      <c r="O12" s="384" t="s">
        <v>853</v>
      </c>
      <c r="P12" s="384" t="s">
        <v>853</v>
      </c>
      <c r="Q12" s="384" t="s">
        <v>853</v>
      </c>
      <c r="R12" s="384" t="s">
        <v>853</v>
      </c>
      <c r="S12" s="384" t="s">
        <v>853</v>
      </c>
      <c r="T12" s="384" t="s">
        <v>853</v>
      </c>
      <c r="U12" s="387" t="s">
        <v>853</v>
      </c>
      <c r="V12" s="269" t="s">
        <v>1256</v>
      </c>
    </row>
    <row r="13" spans="1:22" s="386" customFormat="1" ht="30" customHeight="1">
      <c r="A13" s="4" t="s">
        <v>230</v>
      </c>
      <c r="B13" s="384">
        <v>3</v>
      </c>
      <c r="C13" s="384">
        <v>66</v>
      </c>
      <c r="D13" s="384">
        <v>63</v>
      </c>
      <c r="E13" s="384">
        <v>207</v>
      </c>
      <c r="F13" s="384">
        <v>3</v>
      </c>
      <c r="G13" s="384">
        <v>66</v>
      </c>
      <c r="H13" s="384">
        <v>63</v>
      </c>
      <c r="I13" s="384">
        <v>207</v>
      </c>
      <c r="J13" s="384">
        <v>0</v>
      </c>
      <c r="K13" s="384">
        <v>0</v>
      </c>
      <c r="L13" s="384">
        <v>0</v>
      </c>
      <c r="M13" s="384">
        <v>0</v>
      </c>
      <c r="N13" s="384">
        <v>0</v>
      </c>
      <c r="O13" s="384">
        <v>0</v>
      </c>
      <c r="P13" s="384">
        <v>0</v>
      </c>
      <c r="Q13" s="384">
        <v>0</v>
      </c>
      <c r="R13" s="384">
        <v>0</v>
      </c>
      <c r="S13" s="384">
        <v>0</v>
      </c>
      <c r="T13" s="384">
        <v>0</v>
      </c>
      <c r="U13" s="387">
        <v>0</v>
      </c>
      <c r="V13" s="269" t="s">
        <v>1234</v>
      </c>
    </row>
    <row r="14" spans="1:22" s="386" customFormat="1" ht="30" customHeight="1">
      <c r="A14" s="144" t="s">
        <v>343</v>
      </c>
      <c r="B14" s="383" t="s">
        <v>853</v>
      </c>
      <c r="C14" s="384" t="s">
        <v>853</v>
      </c>
      <c r="D14" s="384" t="s">
        <v>853</v>
      </c>
      <c r="E14" s="384" t="s">
        <v>853</v>
      </c>
      <c r="F14" s="384" t="s">
        <v>853</v>
      </c>
      <c r="G14" s="384" t="s">
        <v>853</v>
      </c>
      <c r="H14" s="384" t="s">
        <v>853</v>
      </c>
      <c r="I14" s="384" t="s">
        <v>853</v>
      </c>
      <c r="J14" s="384" t="s">
        <v>853</v>
      </c>
      <c r="K14" s="384" t="s">
        <v>853</v>
      </c>
      <c r="L14" s="384" t="s">
        <v>853</v>
      </c>
      <c r="M14" s="384" t="s">
        <v>853</v>
      </c>
      <c r="N14" s="384" t="s">
        <v>853</v>
      </c>
      <c r="O14" s="384" t="s">
        <v>853</v>
      </c>
      <c r="P14" s="384" t="s">
        <v>853</v>
      </c>
      <c r="Q14" s="384" t="s">
        <v>853</v>
      </c>
      <c r="R14" s="384" t="s">
        <v>853</v>
      </c>
      <c r="S14" s="384" t="s">
        <v>853</v>
      </c>
      <c r="T14" s="384" t="s">
        <v>853</v>
      </c>
      <c r="U14" s="387" t="s">
        <v>853</v>
      </c>
      <c r="V14" s="269" t="s">
        <v>1235</v>
      </c>
    </row>
    <row r="15" spans="1:22" s="360" customFormat="1" ht="30" customHeight="1">
      <c r="A15" s="4" t="s">
        <v>229</v>
      </c>
      <c r="B15" s="376">
        <v>3</v>
      </c>
      <c r="C15" s="376">
        <v>60</v>
      </c>
      <c r="D15" s="376">
        <v>53</v>
      </c>
      <c r="E15" s="376">
        <v>214</v>
      </c>
      <c r="F15" s="376">
        <v>3</v>
      </c>
      <c r="G15" s="376">
        <v>60</v>
      </c>
      <c r="H15" s="376">
        <v>53</v>
      </c>
      <c r="I15" s="376">
        <v>214</v>
      </c>
      <c r="J15" s="388" t="s">
        <v>526</v>
      </c>
      <c r="K15" s="388" t="s">
        <v>526</v>
      </c>
      <c r="L15" s="388" t="s">
        <v>526</v>
      </c>
      <c r="M15" s="388" t="s">
        <v>526</v>
      </c>
      <c r="N15" s="388" t="s">
        <v>526</v>
      </c>
      <c r="O15" s="388" t="s">
        <v>526</v>
      </c>
      <c r="P15" s="388" t="s">
        <v>526</v>
      </c>
      <c r="Q15" s="388" t="s">
        <v>526</v>
      </c>
      <c r="R15" s="388" t="s">
        <v>526</v>
      </c>
      <c r="S15" s="388" t="s">
        <v>526</v>
      </c>
      <c r="T15" s="388" t="s">
        <v>526</v>
      </c>
      <c r="U15" s="389" t="s">
        <v>526</v>
      </c>
      <c r="V15" s="269" t="s">
        <v>1236</v>
      </c>
    </row>
    <row r="16" spans="1:22" s="360" customFormat="1" ht="30" customHeight="1">
      <c r="A16" s="144" t="s">
        <v>790</v>
      </c>
      <c r="B16" s="383" t="s">
        <v>853</v>
      </c>
      <c r="C16" s="384" t="s">
        <v>853</v>
      </c>
      <c r="D16" s="384" t="s">
        <v>853</v>
      </c>
      <c r="E16" s="384" t="s">
        <v>853</v>
      </c>
      <c r="F16" s="384" t="s">
        <v>853</v>
      </c>
      <c r="G16" s="384" t="s">
        <v>853</v>
      </c>
      <c r="H16" s="384" t="s">
        <v>853</v>
      </c>
      <c r="I16" s="384" t="s">
        <v>853</v>
      </c>
      <c r="J16" s="384" t="s">
        <v>853</v>
      </c>
      <c r="K16" s="384" t="s">
        <v>853</v>
      </c>
      <c r="L16" s="384" t="s">
        <v>853</v>
      </c>
      <c r="M16" s="384" t="s">
        <v>853</v>
      </c>
      <c r="N16" s="384" t="s">
        <v>853</v>
      </c>
      <c r="O16" s="384" t="s">
        <v>853</v>
      </c>
      <c r="P16" s="384" t="s">
        <v>853</v>
      </c>
      <c r="Q16" s="384" t="s">
        <v>853</v>
      </c>
      <c r="R16" s="384" t="s">
        <v>853</v>
      </c>
      <c r="S16" s="384" t="s">
        <v>853</v>
      </c>
      <c r="T16" s="384" t="s">
        <v>853</v>
      </c>
      <c r="U16" s="387" t="s">
        <v>853</v>
      </c>
      <c r="V16" s="269" t="s">
        <v>1237</v>
      </c>
    </row>
    <row r="17" spans="1:22" s="360" customFormat="1" ht="30" customHeight="1">
      <c r="A17" s="193" t="s">
        <v>530</v>
      </c>
      <c r="B17" s="47">
        <f>SUM(F17,J17,N17,R17)</f>
        <v>3</v>
      </c>
      <c r="C17" s="48">
        <v>22</v>
      </c>
      <c r="D17" s="48">
        <v>27</v>
      </c>
      <c r="E17" s="48">
        <v>209</v>
      </c>
      <c r="F17" s="48">
        <v>3</v>
      </c>
      <c r="G17" s="48">
        <v>22</v>
      </c>
      <c r="H17" s="48">
        <v>27</v>
      </c>
      <c r="I17" s="48">
        <v>209</v>
      </c>
      <c r="J17" s="388" t="s">
        <v>526</v>
      </c>
      <c r="K17" s="388" t="s">
        <v>526</v>
      </c>
      <c r="L17" s="388" t="s">
        <v>526</v>
      </c>
      <c r="M17" s="388" t="s">
        <v>526</v>
      </c>
      <c r="N17" s="388" t="s">
        <v>526</v>
      </c>
      <c r="O17" s="388" t="s">
        <v>526</v>
      </c>
      <c r="P17" s="388" t="s">
        <v>526</v>
      </c>
      <c r="Q17" s="388" t="s">
        <v>526</v>
      </c>
      <c r="R17" s="388" t="s">
        <v>526</v>
      </c>
      <c r="S17" s="388" t="s">
        <v>526</v>
      </c>
      <c r="T17" s="388" t="s">
        <v>526</v>
      </c>
      <c r="U17" s="389" t="s">
        <v>526</v>
      </c>
      <c r="V17" s="309" t="s">
        <v>530</v>
      </c>
    </row>
    <row r="18" spans="1:22" s="390" customFormat="1" ht="30" customHeight="1">
      <c r="A18" s="190" t="s">
        <v>744</v>
      </c>
      <c r="B18" s="51">
        <f>SUM(F18,J18,N18,R18)</f>
        <v>3</v>
      </c>
      <c r="C18" s="52">
        <v>48</v>
      </c>
      <c r="D18" s="52">
        <v>50</v>
      </c>
      <c r="E18" s="52">
        <v>207</v>
      </c>
      <c r="F18" s="52">
        <v>3</v>
      </c>
      <c r="G18" s="52">
        <v>48</v>
      </c>
      <c r="H18" s="52">
        <v>50</v>
      </c>
      <c r="I18" s="52">
        <v>207</v>
      </c>
      <c r="J18" s="1268" t="s">
        <v>526</v>
      </c>
      <c r="K18" s="1268" t="s">
        <v>526</v>
      </c>
      <c r="L18" s="1268" t="s">
        <v>526</v>
      </c>
      <c r="M18" s="1268" t="s">
        <v>526</v>
      </c>
      <c r="N18" s="1268" t="s">
        <v>526</v>
      </c>
      <c r="O18" s="1268" t="s">
        <v>526</v>
      </c>
      <c r="P18" s="1268" t="s">
        <v>526</v>
      </c>
      <c r="Q18" s="1268" t="s">
        <v>526</v>
      </c>
      <c r="R18" s="1268" t="s">
        <v>526</v>
      </c>
      <c r="S18" s="1268" t="s">
        <v>526</v>
      </c>
      <c r="T18" s="1268" t="s">
        <v>526</v>
      </c>
      <c r="U18" s="1269" t="s">
        <v>526</v>
      </c>
      <c r="V18" s="191" t="s">
        <v>744</v>
      </c>
    </row>
    <row r="19" spans="1:22" s="214" customFormat="1" ht="18" customHeight="1">
      <c r="A19" s="229" t="s">
        <v>183</v>
      </c>
      <c r="L19" s="250"/>
      <c r="M19" s="250"/>
      <c r="R19" s="213"/>
      <c r="S19" s="213"/>
      <c r="T19" s="213"/>
      <c r="U19" s="213"/>
      <c r="V19" s="280" t="s">
        <v>184</v>
      </c>
    </row>
    <row r="20" s="320" customFormat="1" ht="13.5"/>
    <row r="21" s="320" customFormat="1" ht="13.5"/>
    <row r="22" s="320" customFormat="1" ht="13.5"/>
    <row r="23" s="320" customFormat="1" ht="13.5"/>
    <row r="24" s="320" customFormat="1" ht="13.5"/>
    <row r="25" s="320" customFormat="1" ht="13.5"/>
    <row r="26" s="320" customFormat="1" ht="13.5"/>
  </sheetData>
  <mergeCells count="13">
    <mergeCell ref="A1:V1"/>
    <mergeCell ref="A3:A8"/>
    <mergeCell ref="B3:E3"/>
    <mergeCell ref="F3:I3"/>
    <mergeCell ref="J3:M3"/>
    <mergeCell ref="N3:Q3"/>
    <mergeCell ref="R3:U3"/>
    <mergeCell ref="V3:V8"/>
    <mergeCell ref="B4:E4"/>
    <mergeCell ref="F4:I4"/>
    <mergeCell ref="J4:M4"/>
    <mergeCell ref="N4:Q4"/>
    <mergeCell ref="R4:U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F20"/>
  <sheetViews>
    <sheetView zoomScaleSheetLayoutView="100" workbookViewId="0" topLeftCell="I13">
      <selection activeCell="G11" sqref="G11"/>
    </sheetView>
  </sheetViews>
  <sheetFormatPr defaultColWidth="9.140625" defaultRowHeight="12.75"/>
  <cols>
    <col min="1" max="1" width="13.8515625" style="321" customWidth="1"/>
    <col min="2" max="4" width="9.7109375" style="321" customWidth="1"/>
    <col min="5" max="5" width="9.140625" style="321" bestFit="1" customWidth="1"/>
    <col min="6" max="7" width="8.00390625" style="321" customWidth="1"/>
    <col min="8" max="8" width="7.28125" style="321" customWidth="1"/>
    <col min="9" max="9" width="7.7109375" style="321" customWidth="1"/>
    <col min="10" max="12" width="7.421875" style="321" customWidth="1"/>
    <col min="13" max="13" width="8.421875" style="321" customWidth="1"/>
    <col min="14" max="14" width="7.421875" style="321" customWidth="1"/>
    <col min="15" max="16" width="6.8515625" style="321" customWidth="1"/>
    <col min="17" max="19" width="8.57421875" style="321" customWidth="1"/>
    <col min="20" max="20" width="7.7109375" style="321" customWidth="1"/>
    <col min="21" max="21" width="7.421875" style="321" customWidth="1"/>
    <col min="22" max="22" width="13.00390625" style="321" customWidth="1"/>
    <col min="23" max="16384" width="11.28125" style="321" customWidth="1"/>
  </cols>
  <sheetData>
    <row r="1" spans="1:22" s="153" customFormat="1" ht="32.25" customHeight="1">
      <c r="A1" s="1052" t="s">
        <v>1174</v>
      </c>
      <c r="B1" s="1052"/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  <c r="N1" s="1052"/>
      <c r="O1" s="1052"/>
      <c r="P1" s="1052"/>
      <c r="Q1" s="1052"/>
      <c r="R1" s="1052"/>
      <c r="S1" s="1052"/>
      <c r="T1" s="1052"/>
      <c r="U1" s="1052"/>
      <c r="V1" s="1052"/>
    </row>
    <row r="2" spans="1:22" s="54" customFormat="1" ht="18" customHeight="1">
      <c r="A2" s="54" t="s">
        <v>1175</v>
      </c>
      <c r="V2" s="55" t="s">
        <v>1176</v>
      </c>
    </row>
    <row r="3" spans="1:22" s="730" customFormat="1" ht="27" customHeight="1">
      <c r="A3" s="964" t="s">
        <v>1012</v>
      </c>
      <c r="B3" s="783" t="s">
        <v>1177</v>
      </c>
      <c r="C3" s="909" t="s">
        <v>1178</v>
      </c>
      <c r="D3" s="968"/>
      <c r="E3" s="909" t="s">
        <v>1179</v>
      </c>
      <c r="F3" s="934"/>
      <c r="G3" s="934"/>
      <c r="H3" s="934"/>
      <c r="I3" s="968"/>
      <c r="J3" s="1124" t="s">
        <v>1180</v>
      </c>
      <c r="K3" s="934"/>
      <c r="L3" s="934"/>
      <c r="M3" s="934"/>
      <c r="N3" s="934"/>
      <c r="O3" s="934"/>
      <c r="P3" s="934"/>
      <c r="Q3" s="934"/>
      <c r="R3" s="934"/>
      <c r="S3" s="934"/>
      <c r="T3" s="934"/>
      <c r="U3" s="968"/>
      <c r="V3" s="969" t="s">
        <v>545</v>
      </c>
    </row>
    <row r="4" spans="1:22" s="730" customFormat="1" ht="27" customHeight="1">
      <c r="A4" s="965"/>
      <c r="B4" s="80"/>
      <c r="C4" s="971" t="s">
        <v>1181</v>
      </c>
      <c r="D4" s="966"/>
      <c r="E4" s="1121" t="s">
        <v>1182</v>
      </c>
      <c r="F4" s="878"/>
      <c r="G4" s="878"/>
      <c r="H4" s="878"/>
      <c r="I4" s="966"/>
      <c r="J4" s="971" t="s">
        <v>1183</v>
      </c>
      <c r="K4" s="878"/>
      <c r="L4" s="878"/>
      <c r="M4" s="878"/>
      <c r="N4" s="878"/>
      <c r="O4" s="878"/>
      <c r="P4" s="878"/>
      <c r="Q4" s="878"/>
      <c r="R4" s="878"/>
      <c r="S4" s="878"/>
      <c r="T4" s="878"/>
      <c r="U4" s="966"/>
      <c r="V4" s="970"/>
    </row>
    <row r="5" spans="1:22" s="730" customFormat="1" ht="27" customHeight="1">
      <c r="A5" s="965"/>
      <c r="B5" s="80"/>
      <c r="C5" s="783" t="s">
        <v>1184</v>
      </c>
      <c r="D5" s="783" t="s">
        <v>1185</v>
      </c>
      <c r="E5" s="785" t="s">
        <v>1186</v>
      </c>
      <c r="F5" s="783" t="s">
        <v>1187</v>
      </c>
      <c r="G5" s="749" t="s">
        <v>1188</v>
      </c>
      <c r="H5" s="783" t="s">
        <v>1189</v>
      </c>
      <c r="I5" s="783" t="s">
        <v>1190</v>
      </c>
      <c r="J5" s="1211" t="s">
        <v>1191</v>
      </c>
      <c r="K5" s="1041"/>
      <c r="L5" s="1212"/>
      <c r="M5" s="1211" t="s">
        <v>1192</v>
      </c>
      <c r="N5" s="1041"/>
      <c r="O5" s="1041"/>
      <c r="P5" s="1212"/>
      <c r="Q5" s="1211" t="s">
        <v>1193</v>
      </c>
      <c r="R5" s="1041"/>
      <c r="S5" s="1041"/>
      <c r="T5" s="1041"/>
      <c r="U5" s="1212"/>
      <c r="V5" s="970"/>
    </row>
    <row r="6" spans="1:22" s="730" customFormat="1" ht="27" customHeight="1">
      <c r="A6" s="965"/>
      <c r="B6" s="80"/>
      <c r="C6" s="80"/>
      <c r="D6" s="80"/>
      <c r="E6" s="786" t="s">
        <v>1194</v>
      </c>
      <c r="F6" s="80"/>
      <c r="G6" s="80"/>
      <c r="H6" s="80"/>
      <c r="I6" s="80"/>
      <c r="J6" s="787" t="s">
        <v>1195</v>
      </c>
      <c r="K6" s="786" t="s">
        <v>1039</v>
      </c>
      <c r="L6" s="786" t="s">
        <v>1040</v>
      </c>
      <c r="M6" s="970" t="s">
        <v>1196</v>
      </c>
      <c r="N6" s="965"/>
      <c r="O6" s="970" t="s">
        <v>1197</v>
      </c>
      <c r="P6" s="965"/>
      <c r="Q6" s="786" t="s">
        <v>1198</v>
      </c>
      <c r="R6" s="786" t="s">
        <v>1199</v>
      </c>
      <c r="S6" s="786" t="s">
        <v>1200</v>
      </c>
      <c r="T6" s="786" t="s">
        <v>1201</v>
      </c>
      <c r="U6" s="786" t="s">
        <v>1190</v>
      </c>
      <c r="V6" s="970"/>
    </row>
    <row r="7" spans="1:22" s="730" customFormat="1" ht="30.75" customHeight="1">
      <c r="A7" s="965"/>
      <c r="B7" s="80"/>
      <c r="C7" s="80"/>
      <c r="D7" s="80"/>
      <c r="E7" s="80"/>
      <c r="F7" s="80"/>
      <c r="G7" s="80"/>
      <c r="H7" s="80"/>
      <c r="I7" s="80"/>
      <c r="J7" s="738"/>
      <c r="K7" s="80"/>
      <c r="L7" s="80"/>
      <c r="M7" s="1210" t="s">
        <v>1202</v>
      </c>
      <c r="N7" s="966"/>
      <c r="O7" s="1210" t="s">
        <v>1203</v>
      </c>
      <c r="P7" s="966"/>
      <c r="Q7" s="80"/>
      <c r="R7" s="80"/>
      <c r="S7" s="80" t="s">
        <v>1204</v>
      </c>
      <c r="T7" s="80"/>
      <c r="U7" s="80"/>
      <c r="V7" s="970"/>
    </row>
    <row r="8" spans="1:22" s="730" customFormat="1" ht="30.75" customHeight="1">
      <c r="A8" s="965"/>
      <c r="B8" s="80" t="s">
        <v>1205</v>
      </c>
      <c r="C8" s="80"/>
      <c r="D8" s="80" t="s">
        <v>1206</v>
      </c>
      <c r="E8" s="80" t="s">
        <v>1207</v>
      </c>
      <c r="F8" s="80"/>
      <c r="G8" s="80"/>
      <c r="H8" s="80"/>
      <c r="I8" s="80"/>
      <c r="J8" s="738"/>
      <c r="K8" s="80"/>
      <c r="L8" s="80"/>
      <c r="M8" s="783" t="s">
        <v>1039</v>
      </c>
      <c r="N8" s="783" t="s">
        <v>1040</v>
      </c>
      <c r="O8" s="783" t="s">
        <v>1039</v>
      </c>
      <c r="P8" s="783" t="s">
        <v>1040</v>
      </c>
      <c r="Q8" s="80" t="s">
        <v>1208</v>
      </c>
      <c r="R8" s="80" t="s">
        <v>1209</v>
      </c>
      <c r="S8" s="105" t="s">
        <v>1210</v>
      </c>
      <c r="T8" s="105" t="s">
        <v>1211</v>
      </c>
      <c r="U8" s="80"/>
      <c r="V8" s="970"/>
    </row>
    <row r="9" spans="1:22" s="730" customFormat="1" ht="30.75" customHeight="1">
      <c r="A9" s="966"/>
      <c r="B9" s="107" t="s">
        <v>1212</v>
      </c>
      <c r="C9" s="81" t="s">
        <v>1213</v>
      </c>
      <c r="D9" s="107" t="s">
        <v>1214</v>
      </c>
      <c r="E9" s="107" t="s">
        <v>1214</v>
      </c>
      <c r="F9" s="81" t="s">
        <v>1215</v>
      </c>
      <c r="G9" s="107" t="s">
        <v>1216</v>
      </c>
      <c r="H9" s="81" t="s">
        <v>1217</v>
      </c>
      <c r="I9" s="81" t="s">
        <v>1218</v>
      </c>
      <c r="J9" s="746" t="s">
        <v>553</v>
      </c>
      <c r="K9" s="81" t="s">
        <v>1219</v>
      </c>
      <c r="L9" s="81" t="s">
        <v>1220</v>
      </c>
      <c r="M9" s="81" t="s">
        <v>1219</v>
      </c>
      <c r="N9" s="81" t="s">
        <v>1220</v>
      </c>
      <c r="O9" s="81" t="s">
        <v>1219</v>
      </c>
      <c r="P9" s="81" t="s">
        <v>1220</v>
      </c>
      <c r="Q9" s="81" t="s">
        <v>1221</v>
      </c>
      <c r="R9" s="81" t="s">
        <v>1221</v>
      </c>
      <c r="S9" s="107" t="s">
        <v>1221</v>
      </c>
      <c r="T9" s="107" t="s">
        <v>1222</v>
      </c>
      <c r="U9" s="81" t="s">
        <v>1218</v>
      </c>
      <c r="V9" s="971"/>
    </row>
    <row r="10" spans="1:22" s="360" customFormat="1" ht="34.5" customHeight="1">
      <c r="A10" s="4" t="s">
        <v>232</v>
      </c>
      <c r="B10" s="375">
        <v>0</v>
      </c>
      <c r="C10" s="376">
        <v>0</v>
      </c>
      <c r="D10" s="376">
        <v>0</v>
      </c>
      <c r="E10" s="376">
        <v>0</v>
      </c>
      <c r="F10" s="376">
        <v>0</v>
      </c>
      <c r="G10" s="376">
        <v>0</v>
      </c>
      <c r="H10" s="376">
        <v>0</v>
      </c>
      <c r="I10" s="376">
        <v>0</v>
      </c>
      <c r="J10" s="376">
        <v>0</v>
      </c>
      <c r="K10" s="376">
        <v>0</v>
      </c>
      <c r="L10" s="376">
        <v>0</v>
      </c>
      <c r="M10" s="376">
        <v>0</v>
      </c>
      <c r="N10" s="376">
        <v>0</v>
      </c>
      <c r="O10" s="376">
        <v>0</v>
      </c>
      <c r="P10" s="376">
        <v>0</v>
      </c>
      <c r="Q10" s="376">
        <v>0</v>
      </c>
      <c r="R10" s="376">
        <v>0</v>
      </c>
      <c r="S10" s="376">
        <v>0</v>
      </c>
      <c r="T10" s="376">
        <v>0</v>
      </c>
      <c r="U10" s="376">
        <v>0</v>
      </c>
      <c r="V10" s="267" t="s">
        <v>1230</v>
      </c>
    </row>
    <row r="11" spans="1:84" s="381" customFormat="1" ht="34.5" customHeight="1">
      <c r="A11" s="144" t="s">
        <v>341</v>
      </c>
      <c r="B11" s="377">
        <v>2</v>
      </c>
      <c r="C11" s="377">
        <v>40</v>
      </c>
      <c r="D11" s="377" t="s">
        <v>527</v>
      </c>
      <c r="E11" s="377" t="s">
        <v>527</v>
      </c>
      <c r="F11" s="377" t="s">
        <v>527</v>
      </c>
      <c r="G11" s="377">
        <v>6</v>
      </c>
      <c r="H11" s="377" t="s">
        <v>527</v>
      </c>
      <c r="I11" s="377" t="s">
        <v>527</v>
      </c>
      <c r="J11" s="378">
        <v>74</v>
      </c>
      <c r="K11" s="379">
        <v>40</v>
      </c>
      <c r="L11" s="379">
        <v>34</v>
      </c>
      <c r="M11" s="379">
        <v>18</v>
      </c>
      <c r="N11" s="379">
        <v>18</v>
      </c>
      <c r="O11" s="379">
        <v>22</v>
      </c>
      <c r="P11" s="379">
        <v>16</v>
      </c>
      <c r="Q11" s="377" t="s">
        <v>527</v>
      </c>
      <c r="R11" s="377" t="s">
        <v>527</v>
      </c>
      <c r="S11" s="377" t="s">
        <v>527</v>
      </c>
      <c r="T11" s="379">
        <v>74</v>
      </c>
      <c r="U11" s="378" t="s">
        <v>527</v>
      </c>
      <c r="V11" s="269" t="s">
        <v>1231</v>
      </c>
      <c r="W11" s="380"/>
      <c r="X11" s="380"/>
      <c r="Y11" s="380"/>
      <c r="Z11" s="380"/>
      <c r="AA11" s="380"/>
      <c r="AB11" s="380"/>
      <c r="AC11" s="380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0"/>
      <c r="AT11" s="380"/>
      <c r="AU11" s="380"/>
      <c r="AV11" s="380"/>
      <c r="AW11" s="380"/>
      <c r="AX11" s="380"/>
      <c r="AY11" s="380"/>
      <c r="AZ11" s="380"/>
      <c r="BA11" s="380"/>
      <c r="BB11" s="380"/>
      <c r="BC11" s="380"/>
      <c r="BD11" s="380"/>
      <c r="BE11" s="380"/>
      <c r="BF11" s="380"/>
      <c r="BG11" s="380"/>
      <c r="BH11" s="380"/>
      <c r="BI11" s="380"/>
      <c r="BJ11" s="380"/>
      <c r="BK11" s="380"/>
      <c r="BL11" s="380"/>
      <c r="BM11" s="380"/>
      <c r="BN11" s="380"/>
      <c r="BO11" s="380"/>
      <c r="BP11" s="380"/>
      <c r="BQ11" s="380"/>
      <c r="BR11" s="380"/>
      <c r="BS11" s="380"/>
      <c r="BT11" s="380"/>
      <c r="BU11" s="380"/>
      <c r="BV11" s="380"/>
      <c r="BW11" s="380"/>
      <c r="BX11" s="380"/>
      <c r="BY11" s="380"/>
      <c r="BZ11" s="380"/>
      <c r="CA11" s="380"/>
      <c r="CB11" s="380"/>
      <c r="CC11" s="380"/>
      <c r="CD11" s="380"/>
      <c r="CE11" s="380"/>
      <c r="CF11" s="380"/>
    </row>
    <row r="12" spans="1:22" s="360" customFormat="1" ht="34.5" customHeight="1">
      <c r="A12" s="4" t="s">
        <v>231</v>
      </c>
      <c r="B12" s="375">
        <v>1</v>
      </c>
      <c r="C12" s="376">
        <v>24</v>
      </c>
      <c r="D12" s="376">
        <v>0</v>
      </c>
      <c r="E12" s="376">
        <v>3</v>
      </c>
      <c r="F12" s="376">
        <v>0</v>
      </c>
      <c r="G12" s="376">
        <v>0</v>
      </c>
      <c r="H12" s="376">
        <v>0</v>
      </c>
      <c r="I12" s="376">
        <v>0</v>
      </c>
      <c r="J12" s="376">
        <v>21</v>
      </c>
      <c r="K12" s="376">
        <v>10</v>
      </c>
      <c r="L12" s="376">
        <v>11</v>
      </c>
      <c r="M12" s="376">
        <v>8</v>
      </c>
      <c r="N12" s="376">
        <v>5</v>
      </c>
      <c r="O12" s="376">
        <v>2</v>
      </c>
      <c r="P12" s="376">
        <v>6</v>
      </c>
      <c r="Q12" s="376">
        <v>5</v>
      </c>
      <c r="R12" s="376">
        <v>1</v>
      </c>
      <c r="S12" s="376">
        <v>0</v>
      </c>
      <c r="T12" s="376">
        <v>10</v>
      </c>
      <c r="U12" s="376">
        <v>5</v>
      </c>
      <c r="V12" s="269" t="s">
        <v>1232</v>
      </c>
    </row>
    <row r="13" spans="1:84" s="381" customFormat="1" ht="34.5" customHeight="1">
      <c r="A13" s="144" t="s">
        <v>342</v>
      </c>
      <c r="B13" s="377">
        <v>2</v>
      </c>
      <c r="C13" s="377">
        <v>21</v>
      </c>
      <c r="D13" s="377" t="s">
        <v>527</v>
      </c>
      <c r="E13" s="377">
        <v>3</v>
      </c>
      <c r="F13" s="377" t="s">
        <v>527</v>
      </c>
      <c r="G13" s="377">
        <v>1</v>
      </c>
      <c r="H13" s="377" t="s">
        <v>527</v>
      </c>
      <c r="I13" s="377" t="s">
        <v>527</v>
      </c>
      <c r="J13" s="378">
        <v>81</v>
      </c>
      <c r="K13" s="379">
        <v>47</v>
      </c>
      <c r="L13" s="379">
        <v>34</v>
      </c>
      <c r="M13" s="379">
        <v>20</v>
      </c>
      <c r="N13" s="379">
        <v>20</v>
      </c>
      <c r="O13" s="379">
        <v>27</v>
      </c>
      <c r="P13" s="379">
        <v>14</v>
      </c>
      <c r="Q13" s="377" t="s">
        <v>527</v>
      </c>
      <c r="R13" s="377" t="s">
        <v>527</v>
      </c>
      <c r="S13" s="377" t="s">
        <v>527</v>
      </c>
      <c r="T13" s="379">
        <v>41</v>
      </c>
      <c r="U13" s="378" t="s">
        <v>527</v>
      </c>
      <c r="V13" s="269" t="s">
        <v>1256</v>
      </c>
      <c r="W13" s="380"/>
      <c r="X13" s="380"/>
      <c r="Y13" s="380"/>
      <c r="Z13" s="38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  <c r="AK13" s="380"/>
      <c r="AL13" s="380"/>
      <c r="AM13" s="380"/>
      <c r="AN13" s="380"/>
      <c r="AO13" s="380"/>
      <c r="AP13" s="380"/>
      <c r="AQ13" s="380"/>
      <c r="AR13" s="380"/>
      <c r="AS13" s="380"/>
      <c r="AT13" s="380"/>
      <c r="AU13" s="380"/>
      <c r="AV13" s="380"/>
      <c r="AW13" s="380"/>
      <c r="AX13" s="380"/>
      <c r="AY13" s="380"/>
      <c r="AZ13" s="380"/>
      <c r="BA13" s="380"/>
      <c r="BB13" s="380"/>
      <c r="BC13" s="380"/>
      <c r="BD13" s="380"/>
      <c r="BE13" s="380"/>
      <c r="BF13" s="380"/>
      <c r="BG13" s="380"/>
      <c r="BH13" s="380"/>
      <c r="BI13" s="380"/>
      <c r="BJ13" s="380"/>
      <c r="BK13" s="380"/>
      <c r="BL13" s="380"/>
      <c r="BM13" s="380"/>
      <c r="BN13" s="380"/>
      <c r="BO13" s="380"/>
      <c r="BP13" s="380"/>
      <c r="BQ13" s="380"/>
      <c r="BR13" s="380"/>
      <c r="BS13" s="380"/>
      <c r="BT13" s="380"/>
      <c r="BU13" s="380"/>
      <c r="BV13" s="380"/>
      <c r="BW13" s="380"/>
      <c r="BX13" s="380"/>
      <c r="BY13" s="380"/>
      <c r="BZ13" s="380"/>
      <c r="CA13" s="380"/>
      <c r="CB13" s="380"/>
      <c r="CC13" s="380"/>
      <c r="CD13" s="380"/>
      <c r="CE13" s="380"/>
      <c r="CF13" s="380"/>
    </row>
    <row r="14" spans="1:22" s="360" customFormat="1" ht="34.5" customHeight="1">
      <c r="A14" s="4" t="s">
        <v>230</v>
      </c>
      <c r="B14" s="375">
        <v>2</v>
      </c>
      <c r="C14" s="376">
        <v>67</v>
      </c>
      <c r="D14" s="376">
        <v>0</v>
      </c>
      <c r="E14" s="376">
        <v>0</v>
      </c>
      <c r="F14" s="376">
        <v>0</v>
      </c>
      <c r="G14" s="376">
        <v>0</v>
      </c>
      <c r="H14" s="376">
        <v>0</v>
      </c>
      <c r="I14" s="376">
        <v>0</v>
      </c>
      <c r="J14" s="376">
        <v>67</v>
      </c>
      <c r="K14" s="376">
        <v>42</v>
      </c>
      <c r="L14" s="376">
        <v>25</v>
      </c>
      <c r="M14" s="376">
        <v>11</v>
      </c>
      <c r="N14" s="376">
        <v>8</v>
      </c>
      <c r="O14" s="376">
        <v>31</v>
      </c>
      <c r="P14" s="376">
        <v>17</v>
      </c>
      <c r="Q14" s="376">
        <v>3</v>
      </c>
      <c r="R14" s="376">
        <v>0</v>
      </c>
      <c r="S14" s="376">
        <v>0</v>
      </c>
      <c r="T14" s="376">
        <v>20</v>
      </c>
      <c r="U14" s="376">
        <v>44</v>
      </c>
      <c r="V14" s="269" t="s">
        <v>1234</v>
      </c>
    </row>
    <row r="15" spans="1:84" s="381" customFormat="1" ht="34.5" customHeight="1">
      <c r="A15" s="144" t="s">
        <v>343</v>
      </c>
      <c r="B15" s="377">
        <v>2</v>
      </c>
      <c r="C15" s="377">
        <v>86</v>
      </c>
      <c r="D15" s="377" t="s">
        <v>527</v>
      </c>
      <c r="E15" s="377" t="s">
        <v>527</v>
      </c>
      <c r="F15" s="377" t="s">
        <v>527</v>
      </c>
      <c r="G15" s="377" t="s">
        <v>527</v>
      </c>
      <c r="H15" s="377" t="s">
        <v>527</v>
      </c>
      <c r="I15" s="377" t="s">
        <v>527</v>
      </c>
      <c r="J15" s="378">
        <v>86</v>
      </c>
      <c r="K15" s="379">
        <v>55</v>
      </c>
      <c r="L15" s="379">
        <v>31</v>
      </c>
      <c r="M15" s="379">
        <v>19</v>
      </c>
      <c r="N15" s="379">
        <v>18</v>
      </c>
      <c r="O15" s="379">
        <v>36</v>
      </c>
      <c r="P15" s="379">
        <v>13</v>
      </c>
      <c r="Q15" s="377" t="s">
        <v>527</v>
      </c>
      <c r="R15" s="377" t="s">
        <v>527</v>
      </c>
      <c r="S15" s="377" t="s">
        <v>527</v>
      </c>
      <c r="T15" s="379">
        <v>86</v>
      </c>
      <c r="U15" s="378" t="s">
        <v>527</v>
      </c>
      <c r="V15" s="269" t="s">
        <v>1235</v>
      </c>
      <c r="W15" s="380"/>
      <c r="X15" s="380"/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80"/>
      <c r="AJ15" s="380"/>
      <c r="AK15" s="380"/>
      <c r="AL15" s="380"/>
      <c r="AM15" s="380"/>
      <c r="AN15" s="380"/>
      <c r="AO15" s="380"/>
      <c r="AP15" s="380"/>
      <c r="AQ15" s="380"/>
      <c r="AR15" s="380"/>
      <c r="AS15" s="380"/>
      <c r="AT15" s="380"/>
      <c r="AU15" s="380"/>
      <c r="AV15" s="380"/>
      <c r="AW15" s="380"/>
      <c r="AX15" s="380"/>
      <c r="AY15" s="380"/>
      <c r="AZ15" s="380"/>
      <c r="BA15" s="380"/>
      <c r="BB15" s="380"/>
      <c r="BC15" s="380"/>
      <c r="BD15" s="380"/>
      <c r="BE15" s="380"/>
      <c r="BF15" s="380"/>
      <c r="BG15" s="380"/>
      <c r="BH15" s="380"/>
      <c r="BI15" s="380"/>
      <c r="BJ15" s="380"/>
      <c r="BK15" s="380"/>
      <c r="BL15" s="380"/>
      <c r="BM15" s="380"/>
      <c r="BN15" s="380"/>
      <c r="BO15" s="380"/>
      <c r="BP15" s="380"/>
      <c r="BQ15" s="380"/>
      <c r="BR15" s="380"/>
      <c r="BS15" s="380"/>
      <c r="BT15" s="380"/>
      <c r="BU15" s="380"/>
      <c r="BV15" s="380"/>
      <c r="BW15" s="380"/>
      <c r="BX15" s="380"/>
      <c r="BY15" s="380"/>
      <c r="BZ15" s="380"/>
      <c r="CA15" s="380"/>
      <c r="CB15" s="380"/>
      <c r="CC15" s="380"/>
      <c r="CD15" s="380"/>
      <c r="CE15" s="380"/>
      <c r="CF15" s="380"/>
    </row>
    <row r="16" spans="1:22" s="195" customFormat="1" ht="34.5" customHeight="1">
      <c r="A16" s="4" t="s">
        <v>229</v>
      </c>
      <c r="B16" s="375">
        <v>2</v>
      </c>
      <c r="C16" s="376">
        <v>72</v>
      </c>
      <c r="D16" s="376" t="s">
        <v>1372</v>
      </c>
      <c r="E16" s="376">
        <v>1</v>
      </c>
      <c r="F16" s="376" t="s">
        <v>1372</v>
      </c>
      <c r="G16" s="376" t="s">
        <v>1372</v>
      </c>
      <c r="H16" s="376" t="s">
        <v>1372</v>
      </c>
      <c r="I16" s="376" t="s">
        <v>1372</v>
      </c>
      <c r="J16" s="376">
        <v>72</v>
      </c>
      <c r="K16" s="376">
        <v>45</v>
      </c>
      <c r="L16" s="376">
        <v>27</v>
      </c>
      <c r="M16" s="376">
        <v>7</v>
      </c>
      <c r="N16" s="376">
        <v>10</v>
      </c>
      <c r="O16" s="376">
        <v>38</v>
      </c>
      <c r="P16" s="376">
        <v>17</v>
      </c>
      <c r="Q16" s="376">
        <v>10</v>
      </c>
      <c r="R16" s="376" t="s">
        <v>1372</v>
      </c>
      <c r="S16" s="376" t="s">
        <v>1372</v>
      </c>
      <c r="T16" s="376">
        <v>49</v>
      </c>
      <c r="U16" s="376">
        <v>13</v>
      </c>
      <c r="V16" s="269" t="s">
        <v>1236</v>
      </c>
    </row>
    <row r="17" spans="1:84" s="381" customFormat="1" ht="34.5" customHeight="1">
      <c r="A17" s="144" t="s">
        <v>790</v>
      </c>
      <c r="B17" s="377">
        <v>2</v>
      </c>
      <c r="C17" s="378">
        <v>84</v>
      </c>
      <c r="D17" s="377" t="s">
        <v>1223</v>
      </c>
      <c r="E17" s="378" t="s">
        <v>566</v>
      </c>
      <c r="F17" s="378" t="s">
        <v>566</v>
      </c>
      <c r="G17" s="378" t="s">
        <v>566</v>
      </c>
      <c r="H17" s="378" t="s">
        <v>566</v>
      </c>
      <c r="I17" s="378" t="s">
        <v>566</v>
      </c>
      <c r="J17" s="378">
        <f>K17+L17</f>
        <v>84</v>
      </c>
      <c r="K17" s="379">
        <v>52</v>
      </c>
      <c r="L17" s="379">
        <v>32</v>
      </c>
      <c r="M17" s="379">
        <v>18</v>
      </c>
      <c r="N17" s="379">
        <v>17</v>
      </c>
      <c r="O17" s="379">
        <v>34</v>
      </c>
      <c r="P17" s="379">
        <v>15</v>
      </c>
      <c r="Q17" s="382" t="s">
        <v>566</v>
      </c>
      <c r="R17" s="378" t="s">
        <v>566</v>
      </c>
      <c r="S17" s="378" t="s">
        <v>566</v>
      </c>
      <c r="T17" s="379">
        <v>84</v>
      </c>
      <c r="U17" s="378" t="s">
        <v>1223</v>
      </c>
      <c r="V17" s="269" t="s">
        <v>1237</v>
      </c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80"/>
      <c r="AL17" s="380"/>
      <c r="AM17" s="380"/>
      <c r="AN17" s="380"/>
      <c r="AO17" s="380"/>
      <c r="AP17" s="380"/>
      <c r="AQ17" s="380"/>
      <c r="AR17" s="380"/>
      <c r="AS17" s="380"/>
      <c r="AT17" s="380"/>
      <c r="AU17" s="380"/>
      <c r="AV17" s="380"/>
      <c r="AW17" s="380"/>
      <c r="AX17" s="380"/>
      <c r="AY17" s="380"/>
      <c r="AZ17" s="380"/>
      <c r="BA17" s="380"/>
      <c r="BB17" s="380"/>
      <c r="BC17" s="380"/>
      <c r="BD17" s="380"/>
      <c r="BE17" s="380"/>
      <c r="BF17" s="380"/>
      <c r="BG17" s="380"/>
      <c r="BH17" s="380"/>
      <c r="BI17" s="380"/>
      <c r="BJ17" s="380"/>
      <c r="BK17" s="380"/>
      <c r="BL17" s="380"/>
      <c r="BM17" s="380"/>
      <c r="BN17" s="380"/>
      <c r="BO17" s="380"/>
      <c r="BP17" s="380"/>
      <c r="BQ17" s="380"/>
      <c r="BR17" s="380"/>
      <c r="BS17" s="380"/>
      <c r="BT17" s="380"/>
      <c r="BU17" s="380"/>
      <c r="BV17" s="380"/>
      <c r="BW17" s="380"/>
      <c r="BX17" s="380"/>
      <c r="BY17" s="380"/>
      <c r="BZ17" s="380"/>
      <c r="CA17" s="380"/>
      <c r="CB17" s="380"/>
      <c r="CC17" s="380"/>
      <c r="CD17" s="380"/>
      <c r="CE17" s="380"/>
      <c r="CF17" s="380"/>
    </row>
    <row r="18" spans="1:22" s="195" customFormat="1" ht="34.5" customHeight="1">
      <c r="A18" s="193" t="s">
        <v>530</v>
      </c>
      <c r="B18" s="375">
        <v>6</v>
      </c>
      <c r="C18" s="376">
        <v>200</v>
      </c>
      <c r="D18" s="376">
        <v>0</v>
      </c>
      <c r="E18" s="376">
        <v>6</v>
      </c>
      <c r="F18" s="376">
        <v>0</v>
      </c>
      <c r="G18" s="376">
        <v>0</v>
      </c>
      <c r="H18" s="376">
        <v>0</v>
      </c>
      <c r="I18" s="376">
        <v>0</v>
      </c>
      <c r="J18" s="376">
        <v>200</v>
      </c>
      <c r="K18" s="376">
        <v>129</v>
      </c>
      <c r="L18" s="376">
        <v>71</v>
      </c>
      <c r="M18" s="376">
        <v>35</v>
      </c>
      <c r="N18" s="376">
        <v>28</v>
      </c>
      <c r="O18" s="376">
        <v>94</v>
      </c>
      <c r="P18" s="376">
        <v>43</v>
      </c>
      <c r="Q18" s="376">
        <v>0</v>
      </c>
      <c r="R18" s="376">
        <v>0</v>
      </c>
      <c r="S18" s="376">
        <v>0</v>
      </c>
      <c r="T18" s="376">
        <v>151</v>
      </c>
      <c r="U18" s="376">
        <v>49</v>
      </c>
      <c r="V18" s="194" t="s">
        <v>530</v>
      </c>
    </row>
    <row r="19" spans="1:22" s="192" customFormat="1" ht="34.5" customHeight="1">
      <c r="A19" s="190" t="s">
        <v>744</v>
      </c>
      <c r="B19" s="51">
        <v>8</v>
      </c>
      <c r="C19" s="52">
        <v>247</v>
      </c>
      <c r="D19" s="200" t="s">
        <v>1372</v>
      </c>
      <c r="E19" s="52">
        <v>15</v>
      </c>
      <c r="F19" s="200" t="s">
        <v>1372</v>
      </c>
      <c r="G19" s="52">
        <v>3</v>
      </c>
      <c r="H19" s="52">
        <v>2</v>
      </c>
      <c r="I19" s="52">
        <v>10</v>
      </c>
      <c r="J19" s="52">
        <v>247</v>
      </c>
      <c r="K19" s="52">
        <v>146</v>
      </c>
      <c r="L19" s="52">
        <v>101</v>
      </c>
      <c r="M19" s="202">
        <v>48</v>
      </c>
      <c r="N19" s="202">
        <v>28</v>
      </c>
      <c r="O19" s="202">
        <v>98</v>
      </c>
      <c r="P19" s="202">
        <v>73</v>
      </c>
      <c r="Q19" s="52">
        <v>13</v>
      </c>
      <c r="R19" s="52">
        <v>1</v>
      </c>
      <c r="S19" s="191" t="s">
        <v>1372</v>
      </c>
      <c r="T19" s="52">
        <v>177</v>
      </c>
      <c r="U19" s="202">
        <v>56</v>
      </c>
      <c r="V19" s="254" t="s">
        <v>744</v>
      </c>
    </row>
    <row r="20" spans="1:22" s="214" customFormat="1" ht="18" customHeight="1">
      <c r="A20" s="229" t="s">
        <v>165</v>
      </c>
      <c r="V20" s="230" t="s">
        <v>166</v>
      </c>
    </row>
    <row r="21" s="320" customFormat="1" ht="13.5"/>
    <row r="22" s="320" customFormat="1" ht="13.5"/>
    <row r="23" s="320" customFormat="1" ht="13.5"/>
    <row r="24" s="320" customFormat="1" ht="13.5"/>
    <row r="25" s="320" customFormat="1" ht="13.5"/>
    <row r="26" s="320" customFormat="1" ht="13.5"/>
    <row r="27" s="320" customFormat="1" ht="13.5"/>
    <row r="28" s="320" customFormat="1" ht="13.5"/>
    <row r="29" s="320" customFormat="1" ht="13.5"/>
    <row r="30" s="320" customFormat="1" ht="13.5"/>
    <row r="31" s="320" customFormat="1" ht="13.5"/>
    <row r="32" s="320" customFormat="1" ht="13.5"/>
    <row r="33" s="320" customFormat="1" ht="13.5"/>
    <row r="34" s="320" customFormat="1" ht="13.5"/>
    <row r="35" s="320" customFormat="1" ht="13.5"/>
    <row r="36" s="320" customFormat="1" ht="13.5"/>
    <row r="37" s="320" customFormat="1" ht="13.5"/>
    <row r="38" s="320" customFormat="1" ht="13.5"/>
    <row r="39" s="320" customFormat="1" ht="13.5"/>
    <row r="40" s="320" customFormat="1" ht="13.5"/>
    <row r="41" s="320" customFormat="1" ht="13.5"/>
    <row r="42" s="320" customFormat="1" ht="13.5"/>
    <row r="43" s="320" customFormat="1" ht="13.5"/>
    <row r="44" s="320" customFormat="1" ht="13.5"/>
    <row r="45" s="320" customFormat="1" ht="13.5"/>
    <row r="46" s="320" customFormat="1" ht="13.5"/>
    <row r="47" s="320" customFormat="1" ht="13.5"/>
  </sheetData>
  <mergeCells count="16">
    <mergeCell ref="A1:V1"/>
    <mergeCell ref="A3:A9"/>
    <mergeCell ref="C3:D3"/>
    <mergeCell ref="E3:I3"/>
    <mergeCell ref="J3:U3"/>
    <mergeCell ref="V3:V9"/>
    <mergeCell ref="C4:D4"/>
    <mergeCell ref="E4:I4"/>
    <mergeCell ref="J4:U4"/>
    <mergeCell ref="J5:L5"/>
    <mergeCell ref="M7:N7"/>
    <mergeCell ref="O7:P7"/>
    <mergeCell ref="M5:P5"/>
    <mergeCell ref="Q5:U5"/>
    <mergeCell ref="M6:N6"/>
    <mergeCell ref="O6:P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Z19"/>
  <sheetViews>
    <sheetView zoomScaleSheetLayoutView="100" workbookViewId="0" topLeftCell="I7">
      <selection activeCell="J7" sqref="J7"/>
    </sheetView>
  </sheetViews>
  <sheetFormatPr defaultColWidth="9.140625" defaultRowHeight="12.75"/>
  <cols>
    <col min="1" max="1" width="13.00390625" style="214" customWidth="1"/>
    <col min="2" max="2" width="6.28125" style="214" customWidth="1"/>
    <col min="3" max="3" width="5.8515625" style="214" customWidth="1"/>
    <col min="4" max="4" width="7.140625" style="214" customWidth="1"/>
    <col min="5" max="5" width="8.7109375" style="214" customWidth="1"/>
    <col min="6" max="6" width="7.8515625" style="214" customWidth="1"/>
    <col min="7" max="7" width="8.00390625" style="214" customWidth="1"/>
    <col min="8" max="8" width="8.7109375" style="214" customWidth="1"/>
    <col min="9" max="9" width="9.28125" style="214" customWidth="1"/>
    <col min="10" max="10" width="7.7109375" style="214" customWidth="1"/>
    <col min="11" max="11" width="7.421875" style="214" customWidth="1"/>
    <col min="12" max="12" width="7.140625" style="214" customWidth="1"/>
    <col min="13" max="13" width="6.57421875" style="214" customWidth="1"/>
    <col min="14" max="14" width="10.140625" style="214" customWidth="1"/>
    <col min="15" max="16" width="6.140625" style="214" customWidth="1"/>
    <col min="17" max="17" width="7.7109375" style="214" customWidth="1"/>
    <col min="18" max="18" width="8.140625" style="214" customWidth="1"/>
    <col min="19" max="24" width="5.8515625" style="214" customWidth="1"/>
    <col min="25" max="25" width="12.28125" style="214" customWidth="1"/>
    <col min="26" max="16384" width="9.140625" style="214" customWidth="1"/>
  </cols>
  <sheetData>
    <row r="2" spans="1:25" ht="32.25" customHeight="1">
      <c r="A2" s="1052" t="s">
        <v>1224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2"/>
      <c r="X2" s="1052"/>
      <c r="Y2" s="1052"/>
    </row>
    <row r="3" spans="1:25" s="54" customFormat="1" ht="20.25" customHeight="1">
      <c r="A3" s="54" t="s">
        <v>857</v>
      </c>
      <c r="Y3" s="55" t="s">
        <v>747</v>
      </c>
    </row>
    <row r="4" spans="1:25" s="274" customFormat="1" ht="38.25" customHeight="1">
      <c r="A4" s="1109" t="s">
        <v>458</v>
      </c>
      <c r="B4" s="1094" t="s">
        <v>580</v>
      </c>
      <c r="C4" s="1214"/>
      <c r="D4" s="1214"/>
      <c r="E4" s="1214"/>
      <c r="F4" s="1214"/>
      <c r="G4" s="1214"/>
      <c r="H4" s="1214"/>
      <c r="I4" s="1214"/>
      <c r="J4" s="1214"/>
      <c r="K4" s="1214"/>
      <c r="L4" s="1214"/>
      <c r="M4" s="1214"/>
      <c r="N4" s="1214"/>
      <c r="O4" s="1214"/>
      <c r="P4" s="1214"/>
      <c r="Q4" s="1214"/>
      <c r="R4" s="1215"/>
      <c r="S4" s="1094" t="s">
        <v>581</v>
      </c>
      <c r="T4" s="1214"/>
      <c r="U4" s="1214"/>
      <c r="V4" s="1214"/>
      <c r="W4" s="1214"/>
      <c r="X4" s="1215"/>
      <c r="Y4" s="1216" t="s">
        <v>522</v>
      </c>
    </row>
    <row r="5" spans="1:25" s="274" customFormat="1" ht="77.25" customHeight="1">
      <c r="A5" s="1213"/>
      <c r="B5" s="373" t="s">
        <v>582</v>
      </c>
      <c r="C5" s="235" t="s">
        <v>583</v>
      </c>
      <c r="D5" s="235" t="s">
        <v>584</v>
      </c>
      <c r="E5" s="235" t="s">
        <v>585</v>
      </c>
      <c r="F5" s="235" t="s">
        <v>586</v>
      </c>
      <c r="G5" s="235" t="s">
        <v>587</v>
      </c>
      <c r="H5" s="235" t="s">
        <v>588</v>
      </c>
      <c r="I5" s="235" t="s">
        <v>589</v>
      </c>
      <c r="J5" s="235" t="s">
        <v>590</v>
      </c>
      <c r="K5" s="235" t="s">
        <v>591</v>
      </c>
      <c r="L5" s="235" t="s">
        <v>592</v>
      </c>
      <c r="M5" s="235" t="s">
        <v>593</v>
      </c>
      <c r="N5" s="235" t="s">
        <v>594</v>
      </c>
      <c r="O5" s="235" t="s">
        <v>595</v>
      </c>
      <c r="P5" s="235" t="s">
        <v>596</v>
      </c>
      <c r="Q5" s="235" t="s">
        <v>597</v>
      </c>
      <c r="R5" s="235" t="s">
        <v>598</v>
      </c>
      <c r="S5" s="493" t="s">
        <v>599</v>
      </c>
      <c r="T5" s="493" t="s">
        <v>600</v>
      </c>
      <c r="U5" s="493" t="s">
        <v>601</v>
      </c>
      <c r="V5" s="493" t="s">
        <v>602</v>
      </c>
      <c r="W5" s="493" t="s">
        <v>603</v>
      </c>
      <c r="X5" s="493" t="s">
        <v>604</v>
      </c>
      <c r="Y5" s="1217"/>
    </row>
    <row r="6" spans="1:25" s="362" customFormat="1" ht="37.5" customHeight="1">
      <c r="A6" s="4" t="s">
        <v>605</v>
      </c>
      <c r="B6" s="484">
        <v>6183</v>
      </c>
      <c r="C6" s="484" t="s">
        <v>606</v>
      </c>
      <c r="D6" s="484" t="s">
        <v>606</v>
      </c>
      <c r="E6" s="640">
        <v>3482</v>
      </c>
      <c r="F6" s="640">
        <v>339</v>
      </c>
      <c r="G6" s="640">
        <v>789</v>
      </c>
      <c r="H6" s="640">
        <v>570</v>
      </c>
      <c r="I6" s="640">
        <v>593</v>
      </c>
      <c r="J6" s="484">
        <v>17</v>
      </c>
      <c r="K6" s="484">
        <v>153</v>
      </c>
      <c r="L6" s="484">
        <v>195</v>
      </c>
      <c r="M6" s="484">
        <v>45</v>
      </c>
      <c r="N6" s="484" t="s">
        <v>1113</v>
      </c>
      <c r="O6" s="484" t="s">
        <v>1113</v>
      </c>
      <c r="P6" s="484" t="s">
        <v>1113</v>
      </c>
      <c r="Q6" s="484" t="s">
        <v>1113</v>
      </c>
      <c r="R6" s="484" t="s">
        <v>1113</v>
      </c>
      <c r="S6" s="642">
        <v>805</v>
      </c>
      <c r="T6" s="642">
        <v>1206</v>
      </c>
      <c r="U6" s="642">
        <v>1384</v>
      </c>
      <c r="V6" s="642">
        <v>911</v>
      </c>
      <c r="W6" s="642">
        <v>770</v>
      </c>
      <c r="X6" s="642">
        <v>1107</v>
      </c>
      <c r="Y6" s="485" t="s">
        <v>607</v>
      </c>
    </row>
    <row r="7" spans="1:25" s="362" customFormat="1" ht="37.5" customHeight="1">
      <c r="A7" s="144" t="s">
        <v>608</v>
      </c>
      <c r="B7" s="484">
        <v>3316</v>
      </c>
      <c r="C7" s="484" t="s">
        <v>606</v>
      </c>
      <c r="D7" s="484" t="s">
        <v>606</v>
      </c>
      <c r="E7" s="640">
        <v>1807</v>
      </c>
      <c r="F7" s="640">
        <v>133</v>
      </c>
      <c r="G7" s="640">
        <v>424</v>
      </c>
      <c r="H7" s="640">
        <v>303</v>
      </c>
      <c r="I7" s="640">
        <v>397</v>
      </c>
      <c r="J7" s="484">
        <v>7</v>
      </c>
      <c r="K7" s="484">
        <v>72</v>
      </c>
      <c r="L7" s="484">
        <v>47</v>
      </c>
      <c r="M7" s="484">
        <v>21</v>
      </c>
      <c r="N7" s="484">
        <v>21</v>
      </c>
      <c r="O7" s="484">
        <v>21</v>
      </c>
      <c r="P7" s="484">
        <v>21</v>
      </c>
      <c r="Q7" s="484">
        <v>21</v>
      </c>
      <c r="R7" s="484">
        <v>21</v>
      </c>
      <c r="S7" s="642">
        <v>485</v>
      </c>
      <c r="T7" s="642">
        <v>680</v>
      </c>
      <c r="U7" s="642">
        <v>627</v>
      </c>
      <c r="V7" s="642">
        <v>486</v>
      </c>
      <c r="W7" s="642">
        <v>387</v>
      </c>
      <c r="X7" s="642">
        <v>546</v>
      </c>
      <c r="Y7" s="486" t="s">
        <v>609</v>
      </c>
    </row>
    <row r="8" spans="1:25" s="362" customFormat="1" ht="37.5" customHeight="1">
      <c r="A8" s="4" t="s">
        <v>610</v>
      </c>
      <c r="B8" s="487">
        <v>7086</v>
      </c>
      <c r="C8" s="488" t="s">
        <v>606</v>
      </c>
      <c r="D8" s="488" t="s">
        <v>606</v>
      </c>
      <c r="E8" s="641">
        <v>3842</v>
      </c>
      <c r="F8" s="641">
        <v>501</v>
      </c>
      <c r="G8" s="641">
        <v>928</v>
      </c>
      <c r="H8" s="641">
        <v>651</v>
      </c>
      <c r="I8" s="641">
        <v>670</v>
      </c>
      <c r="J8" s="488">
        <v>28</v>
      </c>
      <c r="K8" s="488">
        <v>189</v>
      </c>
      <c r="L8" s="488">
        <v>220</v>
      </c>
      <c r="M8" s="488">
        <v>57</v>
      </c>
      <c r="N8" s="488" t="s">
        <v>1113</v>
      </c>
      <c r="O8" s="488" t="s">
        <v>1113</v>
      </c>
      <c r="P8" s="488" t="s">
        <v>1113</v>
      </c>
      <c r="Q8" s="488" t="s">
        <v>1113</v>
      </c>
      <c r="R8" s="488" t="s">
        <v>1113</v>
      </c>
      <c r="S8" s="643">
        <v>925</v>
      </c>
      <c r="T8" s="643">
        <v>1320</v>
      </c>
      <c r="U8" s="643">
        <v>1517</v>
      </c>
      <c r="V8" s="643">
        <v>1008</v>
      </c>
      <c r="W8" s="643">
        <v>923</v>
      </c>
      <c r="X8" s="643">
        <v>1393</v>
      </c>
      <c r="Y8" s="486" t="s">
        <v>611</v>
      </c>
    </row>
    <row r="9" spans="1:25" s="362" customFormat="1" ht="37.5" customHeight="1">
      <c r="A9" s="144" t="s">
        <v>612</v>
      </c>
      <c r="B9" s="487">
        <v>3782</v>
      </c>
      <c r="C9" s="488" t="s">
        <v>606</v>
      </c>
      <c r="D9" s="488" t="s">
        <v>606</v>
      </c>
      <c r="E9" s="641">
        <v>1960</v>
      </c>
      <c r="F9" s="641">
        <v>210</v>
      </c>
      <c r="G9" s="641">
        <v>497</v>
      </c>
      <c r="H9" s="641">
        <v>335</v>
      </c>
      <c r="I9" s="641">
        <v>444</v>
      </c>
      <c r="J9" s="488">
        <v>7</v>
      </c>
      <c r="K9" s="488">
        <v>84</v>
      </c>
      <c r="L9" s="488">
        <v>53</v>
      </c>
      <c r="M9" s="488">
        <v>32</v>
      </c>
      <c r="N9" s="488">
        <v>32</v>
      </c>
      <c r="O9" s="488">
        <v>32</v>
      </c>
      <c r="P9" s="488">
        <v>32</v>
      </c>
      <c r="Q9" s="488">
        <v>32</v>
      </c>
      <c r="R9" s="488">
        <v>32</v>
      </c>
      <c r="S9" s="643">
        <v>544</v>
      </c>
      <c r="T9" s="643">
        <v>747</v>
      </c>
      <c r="U9" s="643">
        <v>703</v>
      </c>
      <c r="V9" s="643">
        <v>521</v>
      </c>
      <c r="W9" s="643">
        <v>469</v>
      </c>
      <c r="X9" s="643">
        <v>679</v>
      </c>
      <c r="Y9" s="486" t="s">
        <v>613</v>
      </c>
    </row>
    <row r="10" spans="1:25" s="362" customFormat="1" ht="37.5" customHeight="1">
      <c r="A10" s="4" t="s">
        <v>614</v>
      </c>
      <c r="B10" s="487">
        <v>8083</v>
      </c>
      <c r="C10" s="488" t="s">
        <v>606</v>
      </c>
      <c r="D10" s="488" t="s">
        <v>606</v>
      </c>
      <c r="E10" s="641">
        <v>4143</v>
      </c>
      <c r="F10" s="641">
        <v>687</v>
      </c>
      <c r="G10" s="641">
        <v>1078</v>
      </c>
      <c r="H10" s="641">
        <v>746</v>
      </c>
      <c r="I10" s="641">
        <v>712</v>
      </c>
      <c r="J10" s="488">
        <v>38</v>
      </c>
      <c r="K10" s="488">
        <v>248</v>
      </c>
      <c r="L10" s="488">
        <v>233</v>
      </c>
      <c r="M10" s="488">
        <v>73</v>
      </c>
      <c r="N10" s="488">
        <v>32</v>
      </c>
      <c r="O10" s="488">
        <v>28</v>
      </c>
      <c r="P10" s="488">
        <v>2</v>
      </c>
      <c r="Q10" s="488">
        <v>36</v>
      </c>
      <c r="R10" s="488">
        <v>27</v>
      </c>
      <c r="S10" s="643">
        <v>1035</v>
      </c>
      <c r="T10" s="643">
        <v>1399</v>
      </c>
      <c r="U10" s="643">
        <v>1699</v>
      </c>
      <c r="V10" s="643">
        <v>1136</v>
      </c>
      <c r="W10" s="643">
        <v>1140</v>
      </c>
      <c r="X10" s="643">
        <v>1674</v>
      </c>
      <c r="Y10" s="486" t="s">
        <v>615</v>
      </c>
    </row>
    <row r="11" spans="1:25" s="362" customFormat="1" ht="37.5" customHeight="1">
      <c r="A11" s="144" t="s">
        <v>616</v>
      </c>
      <c r="B11" s="487">
        <v>4083</v>
      </c>
      <c r="C11" s="488" t="s">
        <v>606</v>
      </c>
      <c r="D11" s="488" t="s">
        <v>606</v>
      </c>
      <c r="E11" s="641">
        <v>2104</v>
      </c>
      <c r="F11" s="641">
        <v>261</v>
      </c>
      <c r="G11" s="641">
        <v>582</v>
      </c>
      <c r="H11" s="641">
        <v>443</v>
      </c>
      <c r="I11" s="641">
        <v>452</v>
      </c>
      <c r="J11" s="488">
        <v>10</v>
      </c>
      <c r="K11" s="488">
        <v>97</v>
      </c>
      <c r="L11" s="488">
        <v>61</v>
      </c>
      <c r="M11" s="488">
        <v>36</v>
      </c>
      <c r="N11" s="488">
        <v>10</v>
      </c>
      <c r="O11" s="488">
        <v>8</v>
      </c>
      <c r="P11" s="488">
        <v>1</v>
      </c>
      <c r="Q11" s="488">
        <v>9</v>
      </c>
      <c r="R11" s="488">
        <v>9</v>
      </c>
      <c r="S11" s="643">
        <v>573</v>
      </c>
      <c r="T11" s="643">
        <v>797</v>
      </c>
      <c r="U11" s="643">
        <v>761</v>
      </c>
      <c r="V11" s="643">
        <v>565</v>
      </c>
      <c r="W11" s="643">
        <v>563</v>
      </c>
      <c r="X11" s="643">
        <v>824</v>
      </c>
      <c r="Y11" s="486" t="s">
        <v>617</v>
      </c>
    </row>
    <row r="12" spans="1:25" s="362" customFormat="1" ht="37.5" customHeight="1">
      <c r="A12" s="4" t="s">
        <v>618</v>
      </c>
      <c r="B12" s="487">
        <v>9053</v>
      </c>
      <c r="C12" s="488" t="s">
        <v>606</v>
      </c>
      <c r="D12" s="488" t="s">
        <v>606</v>
      </c>
      <c r="E12" s="641">
        <v>4537</v>
      </c>
      <c r="F12" s="641">
        <v>835</v>
      </c>
      <c r="G12" s="641">
        <v>1205</v>
      </c>
      <c r="H12" s="641">
        <v>836</v>
      </c>
      <c r="I12" s="641">
        <v>781</v>
      </c>
      <c r="J12" s="488">
        <v>57</v>
      </c>
      <c r="K12" s="488">
        <v>311</v>
      </c>
      <c r="L12" s="488">
        <v>251</v>
      </c>
      <c r="M12" s="488">
        <v>79</v>
      </c>
      <c r="N12" s="488">
        <v>44</v>
      </c>
      <c r="O12" s="488">
        <v>28</v>
      </c>
      <c r="P12" s="488">
        <v>5</v>
      </c>
      <c r="Q12" s="488">
        <v>49</v>
      </c>
      <c r="R12" s="488">
        <v>35</v>
      </c>
      <c r="S12" s="643">
        <v>1191</v>
      </c>
      <c r="T12" s="643">
        <v>1482</v>
      </c>
      <c r="U12" s="643">
        <v>1843</v>
      </c>
      <c r="V12" s="643">
        <v>1241</v>
      </c>
      <c r="W12" s="643">
        <v>1335</v>
      </c>
      <c r="X12" s="643">
        <v>1961</v>
      </c>
      <c r="Y12" s="486" t="s">
        <v>619</v>
      </c>
    </row>
    <row r="13" spans="1:25" s="362" customFormat="1" ht="37.5" customHeight="1">
      <c r="A13" s="144" t="s">
        <v>620</v>
      </c>
      <c r="B13" s="487">
        <v>4465</v>
      </c>
      <c r="C13" s="488" t="s">
        <v>606</v>
      </c>
      <c r="D13" s="488" t="s">
        <v>606</v>
      </c>
      <c r="E13" s="641">
        <v>2230</v>
      </c>
      <c r="F13" s="641">
        <v>330</v>
      </c>
      <c r="G13" s="641">
        <v>649</v>
      </c>
      <c r="H13" s="641">
        <v>486</v>
      </c>
      <c r="I13" s="641">
        <v>461</v>
      </c>
      <c r="J13" s="488">
        <v>14</v>
      </c>
      <c r="K13" s="488">
        <v>110</v>
      </c>
      <c r="L13" s="488">
        <v>77</v>
      </c>
      <c r="M13" s="488">
        <v>41</v>
      </c>
      <c r="N13" s="488">
        <v>29</v>
      </c>
      <c r="O13" s="488">
        <v>10</v>
      </c>
      <c r="P13" s="488">
        <v>1</v>
      </c>
      <c r="Q13" s="488">
        <v>7</v>
      </c>
      <c r="R13" s="488">
        <v>20</v>
      </c>
      <c r="S13" s="643">
        <v>656</v>
      </c>
      <c r="T13" s="643">
        <v>843</v>
      </c>
      <c r="U13" s="643">
        <v>809</v>
      </c>
      <c r="V13" s="643">
        <v>619</v>
      </c>
      <c r="W13" s="643">
        <v>630</v>
      </c>
      <c r="X13" s="643">
        <v>908</v>
      </c>
      <c r="Y13" s="486" t="s">
        <v>621</v>
      </c>
    </row>
    <row r="14" spans="1:25" s="362" customFormat="1" ht="37.5" customHeight="1">
      <c r="A14" s="479" t="s">
        <v>846</v>
      </c>
      <c r="B14" s="489">
        <v>15146</v>
      </c>
      <c r="C14" s="490" t="s">
        <v>606</v>
      </c>
      <c r="D14" s="490" t="s">
        <v>606</v>
      </c>
      <c r="E14" s="641">
        <v>7337</v>
      </c>
      <c r="F14" s="641">
        <v>1405</v>
      </c>
      <c r="G14" s="641">
        <v>2100</v>
      </c>
      <c r="H14" s="641">
        <v>1563</v>
      </c>
      <c r="I14" s="641">
        <v>1337</v>
      </c>
      <c r="J14" s="490">
        <v>97</v>
      </c>
      <c r="K14" s="490">
        <v>522</v>
      </c>
      <c r="L14" s="490">
        <v>363</v>
      </c>
      <c r="M14" s="490">
        <v>134</v>
      </c>
      <c r="N14" s="491">
        <v>90</v>
      </c>
      <c r="O14" s="491">
        <v>48</v>
      </c>
      <c r="P14" s="491">
        <v>9</v>
      </c>
      <c r="Q14" s="491">
        <v>65</v>
      </c>
      <c r="R14" s="491">
        <v>76</v>
      </c>
      <c r="S14" s="643">
        <v>2056</v>
      </c>
      <c r="T14" s="643">
        <v>2467</v>
      </c>
      <c r="U14" s="643">
        <v>2923</v>
      </c>
      <c r="V14" s="643">
        <v>2037</v>
      </c>
      <c r="W14" s="643">
        <v>2307</v>
      </c>
      <c r="X14" s="643">
        <v>3356</v>
      </c>
      <c r="Y14" s="492" t="s">
        <v>846</v>
      </c>
    </row>
    <row r="15" spans="1:26" s="192" customFormat="1" ht="37.5" customHeight="1">
      <c r="A15" s="190" t="s">
        <v>622</v>
      </c>
      <c r="B15" s="196">
        <f>SUM(C15:D15)</f>
        <v>16469</v>
      </c>
      <c r="C15" s="52">
        <v>9474</v>
      </c>
      <c r="D15" s="52">
        <v>6995</v>
      </c>
      <c r="E15" s="264">
        <v>7617</v>
      </c>
      <c r="F15" s="264">
        <v>1660</v>
      </c>
      <c r="G15" s="264">
        <v>2297</v>
      </c>
      <c r="H15" s="264">
        <v>1823</v>
      </c>
      <c r="I15" s="264">
        <v>1404</v>
      </c>
      <c r="J15" s="52">
        <v>123</v>
      </c>
      <c r="K15" s="52">
        <v>661</v>
      </c>
      <c r="L15" s="52">
        <v>389</v>
      </c>
      <c r="M15" s="52">
        <v>142</v>
      </c>
      <c r="N15" s="52">
        <v>108</v>
      </c>
      <c r="O15" s="52">
        <v>72</v>
      </c>
      <c r="P15" s="52">
        <v>12</v>
      </c>
      <c r="Q15" s="52">
        <v>66</v>
      </c>
      <c r="R15" s="52">
        <v>95</v>
      </c>
      <c r="S15" s="521">
        <v>2236</v>
      </c>
      <c r="T15" s="521">
        <v>2637</v>
      </c>
      <c r="U15" s="521">
        <v>3111</v>
      </c>
      <c r="V15" s="521">
        <v>2253</v>
      </c>
      <c r="W15" s="521">
        <v>2620</v>
      </c>
      <c r="X15" s="521">
        <v>3612</v>
      </c>
      <c r="Y15" s="254" t="s">
        <v>622</v>
      </c>
      <c r="Z15" s="374"/>
    </row>
    <row r="16" spans="1:25" s="274" customFormat="1" ht="18" customHeight="1">
      <c r="A16" s="229" t="s">
        <v>623</v>
      </c>
      <c r="Y16" s="285" t="s">
        <v>624</v>
      </c>
    </row>
    <row r="17" spans="19:21" ht="12.75">
      <c r="S17" s="231"/>
      <c r="U17" s="231"/>
    </row>
    <row r="18" ht="12.75">
      <c r="U18" s="231"/>
    </row>
    <row r="19" ht="12.75">
      <c r="U19" s="231"/>
    </row>
  </sheetData>
  <mergeCells count="5">
    <mergeCell ref="A2:Y2"/>
    <mergeCell ref="A4:A5"/>
    <mergeCell ref="B4:R4"/>
    <mergeCell ref="S4:X4"/>
    <mergeCell ref="Y4:Y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7">
      <selection activeCell="H13" sqref="H13"/>
    </sheetView>
  </sheetViews>
  <sheetFormatPr defaultColWidth="9.140625" defaultRowHeight="12.75"/>
  <cols>
    <col min="1" max="1" width="13.8515625" style="214" customWidth="1"/>
    <col min="2" max="2" width="9.28125" style="214" customWidth="1"/>
    <col min="3" max="3" width="9.57421875" style="214" customWidth="1"/>
    <col min="4" max="5" width="10.7109375" style="214" customWidth="1"/>
    <col min="6" max="6" width="9.28125" style="214" customWidth="1"/>
    <col min="7" max="7" width="9.7109375" style="214" customWidth="1"/>
    <col min="8" max="9" width="10.7109375" style="214" customWidth="1"/>
    <col min="10" max="10" width="9.00390625" style="214" customWidth="1"/>
    <col min="11" max="11" width="9.7109375" style="214" customWidth="1"/>
    <col min="12" max="13" width="10.7109375" style="214" customWidth="1"/>
    <col min="14" max="14" width="12.57421875" style="214" customWidth="1"/>
    <col min="15" max="16384" width="9.140625" style="214" customWidth="1"/>
  </cols>
  <sheetData>
    <row r="1" spans="1:13" ht="32.25" customHeight="1">
      <c r="A1" s="1218" t="s">
        <v>1225</v>
      </c>
      <c r="B1" s="1218"/>
      <c r="C1" s="1218"/>
      <c r="D1" s="1218"/>
      <c r="E1" s="1218"/>
      <c r="F1" s="1218"/>
      <c r="G1" s="1218"/>
      <c r="H1" s="1218"/>
      <c r="I1" s="1218"/>
      <c r="J1" s="1218"/>
      <c r="K1" s="1218"/>
      <c r="L1" s="1218"/>
      <c r="M1" s="1218"/>
    </row>
    <row r="2" spans="1:14" s="54" customFormat="1" ht="18" customHeight="1">
      <c r="A2" s="54" t="s">
        <v>405</v>
      </c>
      <c r="N2" s="55" t="s">
        <v>372</v>
      </c>
    </row>
    <row r="3" spans="1:14" s="730" customFormat="1" ht="24.75" customHeight="1">
      <c r="A3" s="964" t="s">
        <v>458</v>
      </c>
      <c r="B3" s="946" t="s">
        <v>1319</v>
      </c>
      <c r="C3" s="934"/>
      <c r="D3" s="934"/>
      <c r="E3" s="968"/>
      <c r="F3" s="946" t="s">
        <v>625</v>
      </c>
      <c r="G3" s="934"/>
      <c r="H3" s="934"/>
      <c r="I3" s="968"/>
      <c r="J3" s="946" t="s">
        <v>626</v>
      </c>
      <c r="K3" s="934"/>
      <c r="L3" s="934"/>
      <c r="M3" s="968"/>
      <c r="N3" s="1000" t="s">
        <v>522</v>
      </c>
    </row>
    <row r="4" spans="1:14" s="730" customFormat="1" ht="24.75" customHeight="1">
      <c r="A4" s="965"/>
      <c r="B4" s="971" t="s">
        <v>523</v>
      </c>
      <c r="C4" s="878"/>
      <c r="D4" s="878"/>
      <c r="E4" s="966"/>
      <c r="F4" s="1121" t="s">
        <v>627</v>
      </c>
      <c r="G4" s="878"/>
      <c r="H4" s="878"/>
      <c r="I4" s="966"/>
      <c r="J4" s="1121" t="s">
        <v>628</v>
      </c>
      <c r="K4" s="878"/>
      <c r="L4" s="878"/>
      <c r="M4" s="966"/>
      <c r="N4" s="1001"/>
    </row>
    <row r="5" spans="1:14" s="730" customFormat="1" ht="24.75" customHeight="1">
      <c r="A5" s="965"/>
      <c r="B5" s="782" t="s">
        <v>629</v>
      </c>
      <c r="C5" s="782" t="s">
        <v>630</v>
      </c>
      <c r="D5" s="782" t="s">
        <v>631</v>
      </c>
      <c r="E5" s="782" t="s">
        <v>1119</v>
      </c>
      <c r="F5" s="782" t="s">
        <v>629</v>
      </c>
      <c r="G5" s="782" t="s">
        <v>630</v>
      </c>
      <c r="H5" s="782" t="s">
        <v>631</v>
      </c>
      <c r="I5" s="782" t="s">
        <v>1119</v>
      </c>
      <c r="J5" s="782" t="s">
        <v>629</v>
      </c>
      <c r="K5" s="782" t="s">
        <v>630</v>
      </c>
      <c r="L5" s="782" t="s">
        <v>631</v>
      </c>
      <c r="M5" s="782" t="s">
        <v>1119</v>
      </c>
      <c r="N5" s="1001"/>
    </row>
    <row r="6" spans="1:14" s="730" customFormat="1" ht="24.75" customHeight="1">
      <c r="A6" s="965"/>
      <c r="B6" s="80" t="s">
        <v>377</v>
      </c>
      <c r="C6" s="80"/>
      <c r="D6" s="80"/>
      <c r="E6" s="56" t="s">
        <v>1120</v>
      </c>
      <c r="F6" s="80" t="s">
        <v>377</v>
      </c>
      <c r="G6" s="80"/>
      <c r="H6" s="80"/>
      <c r="I6" s="56" t="s">
        <v>1120</v>
      </c>
      <c r="J6" s="80" t="s">
        <v>377</v>
      </c>
      <c r="K6" s="80"/>
      <c r="L6" s="80"/>
      <c r="M6" s="56" t="s">
        <v>1120</v>
      </c>
      <c r="N6" s="1001"/>
    </row>
    <row r="7" spans="1:14" s="730" customFormat="1" ht="24.75" customHeight="1">
      <c r="A7" s="965"/>
      <c r="B7" s="80" t="s">
        <v>1121</v>
      </c>
      <c r="C7" s="80"/>
      <c r="D7" s="80"/>
      <c r="E7" s="80" t="s">
        <v>632</v>
      </c>
      <c r="F7" s="80" t="s">
        <v>1121</v>
      </c>
      <c r="G7" s="80"/>
      <c r="H7" s="80"/>
      <c r="I7" s="80" t="s">
        <v>632</v>
      </c>
      <c r="J7" s="80" t="s">
        <v>1121</v>
      </c>
      <c r="K7" s="80"/>
      <c r="L7" s="80"/>
      <c r="M7" s="80" t="s">
        <v>632</v>
      </c>
      <c r="N7" s="1001"/>
    </row>
    <row r="8" spans="1:14" s="730" customFormat="1" ht="24.75" customHeight="1">
      <c r="A8" s="966"/>
      <c r="B8" s="81" t="s">
        <v>932</v>
      </c>
      <c r="C8" s="81" t="s">
        <v>1162</v>
      </c>
      <c r="D8" s="81" t="s">
        <v>1163</v>
      </c>
      <c r="E8" s="81" t="s">
        <v>633</v>
      </c>
      <c r="F8" s="81" t="s">
        <v>634</v>
      </c>
      <c r="G8" s="81" t="s">
        <v>1162</v>
      </c>
      <c r="H8" s="81" t="s">
        <v>1163</v>
      </c>
      <c r="I8" s="81" t="s">
        <v>633</v>
      </c>
      <c r="J8" s="81" t="s">
        <v>634</v>
      </c>
      <c r="K8" s="81" t="s">
        <v>1162</v>
      </c>
      <c r="L8" s="81" t="s">
        <v>1163</v>
      </c>
      <c r="M8" s="81" t="s">
        <v>633</v>
      </c>
      <c r="N8" s="999"/>
    </row>
    <row r="9" spans="1:14" s="362" customFormat="1" ht="27.75" customHeight="1">
      <c r="A9" s="4" t="s">
        <v>635</v>
      </c>
      <c r="B9" s="494">
        <v>1</v>
      </c>
      <c r="C9" s="495">
        <v>32</v>
      </c>
      <c r="D9" s="495">
        <v>28</v>
      </c>
      <c r="E9" s="495">
        <v>84</v>
      </c>
      <c r="F9" s="495">
        <v>1</v>
      </c>
      <c r="G9" s="495">
        <v>32</v>
      </c>
      <c r="H9" s="495">
        <v>28</v>
      </c>
      <c r="I9" s="495">
        <v>84</v>
      </c>
      <c r="J9" s="495">
        <v>0</v>
      </c>
      <c r="K9" s="495">
        <v>0</v>
      </c>
      <c r="L9" s="495">
        <v>0</v>
      </c>
      <c r="M9" s="496">
        <v>0</v>
      </c>
      <c r="N9" s="485" t="s">
        <v>636</v>
      </c>
    </row>
    <row r="10" spans="1:14" s="362" customFormat="1" ht="27.75" customHeight="1">
      <c r="A10" s="144" t="s">
        <v>637</v>
      </c>
      <c r="B10" s="497" t="s">
        <v>526</v>
      </c>
      <c r="C10" s="498" t="s">
        <v>526</v>
      </c>
      <c r="D10" s="498" t="s">
        <v>526</v>
      </c>
      <c r="E10" s="498" t="s">
        <v>526</v>
      </c>
      <c r="F10" s="498" t="s">
        <v>526</v>
      </c>
      <c r="G10" s="498" t="s">
        <v>526</v>
      </c>
      <c r="H10" s="498" t="s">
        <v>526</v>
      </c>
      <c r="I10" s="498" t="s">
        <v>526</v>
      </c>
      <c r="J10" s="495">
        <v>0</v>
      </c>
      <c r="K10" s="495">
        <v>0</v>
      </c>
      <c r="L10" s="495">
        <v>0</v>
      </c>
      <c r="M10" s="496">
        <v>0</v>
      </c>
      <c r="N10" s="486" t="s">
        <v>638</v>
      </c>
    </row>
    <row r="11" spans="1:14" s="362" customFormat="1" ht="27.75" customHeight="1">
      <c r="A11" s="4" t="s">
        <v>639</v>
      </c>
      <c r="B11" s="494">
        <v>1</v>
      </c>
      <c r="C11" s="495">
        <v>28</v>
      </c>
      <c r="D11" s="495">
        <v>31</v>
      </c>
      <c r="E11" s="495">
        <v>81</v>
      </c>
      <c r="F11" s="495">
        <v>1</v>
      </c>
      <c r="G11" s="495">
        <v>28</v>
      </c>
      <c r="H11" s="495">
        <v>31</v>
      </c>
      <c r="I11" s="495">
        <v>81</v>
      </c>
      <c r="J11" s="495">
        <v>0</v>
      </c>
      <c r="K11" s="495">
        <v>0</v>
      </c>
      <c r="L11" s="495">
        <v>0</v>
      </c>
      <c r="M11" s="496">
        <v>0</v>
      </c>
      <c r="N11" s="486" t="s">
        <v>640</v>
      </c>
    </row>
    <row r="12" spans="1:14" s="362" customFormat="1" ht="27.75" customHeight="1">
      <c r="A12" s="144" t="s">
        <v>641</v>
      </c>
      <c r="B12" s="497" t="s">
        <v>526</v>
      </c>
      <c r="C12" s="498" t="s">
        <v>526</v>
      </c>
      <c r="D12" s="498" t="s">
        <v>526</v>
      </c>
      <c r="E12" s="498" t="s">
        <v>526</v>
      </c>
      <c r="F12" s="498" t="s">
        <v>526</v>
      </c>
      <c r="G12" s="498" t="s">
        <v>526</v>
      </c>
      <c r="H12" s="498" t="s">
        <v>526</v>
      </c>
      <c r="I12" s="498" t="s">
        <v>526</v>
      </c>
      <c r="J12" s="495">
        <v>0</v>
      </c>
      <c r="K12" s="495">
        <v>0</v>
      </c>
      <c r="L12" s="495">
        <v>0</v>
      </c>
      <c r="M12" s="496">
        <v>0</v>
      </c>
      <c r="N12" s="486" t="s">
        <v>642</v>
      </c>
    </row>
    <row r="13" spans="1:14" s="362" customFormat="1" ht="27.75" customHeight="1">
      <c r="A13" s="4" t="s">
        <v>643</v>
      </c>
      <c r="B13" s="494">
        <v>1</v>
      </c>
      <c r="C13" s="495">
        <v>15</v>
      </c>
      <c r="D13" s="495">
        <v>16</v>
      </c>
      <c r="E13" s="495">
        <v>83</v>
      </c>
      <c r="F13" s="495">
        <v>1</v>
      </c>
      <c r="G13" s="495">
        <v>15</v>
      </c>
      <c r="H13" s="495">
        <v>16</v>
      </c>
      <c r="I13" s="495">
        <v>83</v>
      </c>
      <c r="J13" s="495">
        <v>0</v>
      </c>
      <c r="K13" s="495">
        <v>0</v>
      </c>
      <c r="L13" s="495">
        <v>0</v>
      </c>
      <c r="M13" s="496">
        <v>0</v>
      </c>
      <c r="N13" s="486" t="s">
        <v>644</v>
      </c>
    </row>
    <row r="14" spans="1:14" s="362" customFormat="1" ht="27.75" customHeight="1">
      <c r="A14" s="144" t="s">
        <v>645</v>
      </c>
      <c r="B14" s="497" t="s">
        <v>526</v>
      </c>
      <c r="C14" s="498" t="s">
        <v>526</v>
      </c>
      <c r="D14" s="498" t="s">
        <v>526</v>
      </c>
      <c r="E14" s="498" t="s">
        <v>526</v>
      </c>
      <c r="F14" s="498" t="s">
        <v>526</v>
      </c>
      <c r="G14" s="498" t="s">
        <v>526</v>
      </c>
      <c r="H14" s="498" t="s">
        <v>526</v>
      </c>
      <c r="I14" s="498" t="s">
        <v>526</v>
      </c>
      <c r="J14" s="495">
        <v>0</v>
      </c>
      <c r="K14" s="495">
        <v>0</v>
      </c>
      <c r="L14" s="495">
        <v>0</v>
      </c>
      <c r="M14" s="496">
        <v>0</v>
      </c>
      <c r="N14" s="486" t="s">
        <v>646</v>
      </c>
    </row>
    <row r="15" spans="1:14" s="362" customFormat="1" ht="27.75" customHeight="1">
      <c r="A15" s="4" t="s">
        <v>647</v>
      </c>
      <c r="B15" s="495">
        <v>1</v>
      </c>
      <c r="C15" s="495">
        <v>16</v>
      </c>
      <c r="D15" s="495">
        <v>24</v>
      </c>
      <c r="E15" s="495">
        <v>75</v>
      </c>
      <c r="F15" s="495">
        <v>1</v>
      </c>
      <c r="G15" s="495">
        <v>16</v>
      </c>
      <c r="H15" s="495">
        <v>24</v>
      </c>
      <c r="I15" s="495">
        <v>75</v>
      </c>
      <c r="J15" s="495">
        <v>0</v>
      </c>
      <c r="K15" s="495">
        <v>0</v>
      </c>
      <c r="L15" s="495">
        <v>0</v>
      </c>
      <c r="M15" s="496">
        <v>0</v>
      </c>
      <c r="N15" s="486" t="s">
        <v>648</v>
      </c>
    </row>
    <row r="16" spans="1:14" s="362" customFormat="1" ht="27.75" customHeight="1">
      <c r="A16" s="144" t="s">
        <v>755</v>
      </c>
      <c r="B16" s="497" t="s">
        <v>526</v>
      </c>
      <c r="C16" s="498" t="s">
        <v>526</v>
      </c>
      <c r="D16" s="498" t="s">
        <v>526</v>
      </c>
      <c r="E16" s="498" t="s">
        <v>526</v>
      </c>
      <c r="F16" s="498" t="s">
        <v>526</v>
      </c>
      <c r="G16" s="498" t="s">
        <v>526</v>
      </c>
      <c r="H16" s="498" t="s">
        <v>526</v>
      </c>
      <c r="I16" s="498" t="s">
        <v>526</v>
      </c>
      <c r="J16" s="495">
        <v>0</v>
      </c>
      <c r="K16" s="495">
        <v>0</v>
      </c>
      <c r="L16" s="495">
        <v>0</v>
      </c>
      <c r="M16" s="496">
        <v>0</v>
      </c>
      <c r="N16" s="486" t="s">
        <v>649</v>
      </c>
    </row>
    <row r="17" spans="1:14" s="362" customFormat="1" ht="27.75" customHeight="1">
      <c r="A17" s="479" t="s">
        <v>846</v>
      </c>
      <c r="B17" s="495">
        <v>1</v>
      </c>
      <c r="C17" s="495">
        <v>100</v>
      </c>
      <c r="D17" s="495">
        <v>85</v>
      </c>
      <c r="E17" s="495">
        <v>80</v>
      </c>
      <c r="F17" s="495">
        <v>1</v>
      </c>
      <c r="G17" s="495">
        <v>100</v>
      </c>
      <c r="H17" s="495">
        <v>85</v>
      </c>
      <c r="I17" s="495">
        <v>80</v>
      </c>
      <c r="J17" s="495">
        <v>0</v>
      </c>
      <c r="K17" s="495">
        <v>0</v>
      </c>
      <c r="L17" s="495">
        <v>0</v>
      </c>
      <c r="M17" s="496">
        <v>0</v>
      </c>
      <c r="N17" s="478" t="s">
        <v>846</v>
      </c>
    </row>
    <row r="18" spans="1:14" s="192" customFormat="1" ht="27.75" customHeight="1">
      <c r="A18" s="190" t="s">
        <v>744</v>
      </c>
      <c r="B18" s="52">
        <v>1</v>
      </c>
      <c r="C18" s="52">
        <v>26</v>
      </c>
      <c r="D18" s="52">
        <v>27</v>
      </c>
      <c r="E18" s="52">
        <v>84</v>
      </c>
      <c r="F18" s="52">
        <v>1</v>
      </c>
      <c r="G18" s="52">
        <v>26</v>
      </c>
      <c r="H18" s="52">
        <v>27</v>
      </c>
      <c r="I18" s="52">
        <v>84</v>
      </c>
      <c r="J18" s="52">
        <v>0</v>
      </c>
      <c r="K18" s="52">
        <v>0</v>
      </c>
      <c r="L18" s="52">
        <v>0</v>
      </c>
      <c r="M18" s="154">
        <v>0</v>
      </c>
      <c r="N18" s="254" t="s">
        <v>744</v>
      </c>
    </row>
    <row r="19" spans="1:14" s="274" customFormat="1" ht="18" customHeight="1">
      <c r="A19" s="229" t="s">
        <v>167</v>
      </c>
      <c r="N19" s="285" t="s">
        <v>650</v>
      </c>
    </row>
  </sheetData>
  <mergeCells count="9">
    <mergeCell ref="N3:N8"/>
    <mergeCell ref="A3:A8"/>
    <mergeCell ref="B4:E4"/>
    <mergeCell ref="F4:I4"/>
    <mergeCell ref="J4:M4"/>
    <mergeCell ref="A1:M1"/>
    <mergeCell ref="B3:E3"/>
    <mergeCell ref="F3:I3"/>
    <mergeCell ref="J3:M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I10" sqref="I10"/>
    </sheetView>
  </sheetViews>
  <sheetFormatPr defaultColWidth="9.140625" defaultRowHeight="12.75"/>
  <cols>
    <col min="1" max="1" width="14.28125" style="306" customWidth="1"/>
    <col min="2" max="10" width="13.7109375" style="306" customWidth="1"/>
    <col min="11" max="16384" width="9.140625" style="306" customWidth="1"/>
  </cols>
  <sheetData>
    <row r="1" spans="1:11" ht="32.25" customHeight="1">
      <c r="A1" s="1219" t="s">
        <v>1375</v>
      </c>
      <c r="B1" s="1219"/>
      <c r="C1" s="1219"/>
      <c r="D1" s="1219"/>
      <c r="E1" s="1219"/>
      <c r="F1" s="1219"/>
      <c r="G1" s="1219"/>
      <c r="H1" s="1219"/>
      <c r="I1" s="1219"/>
      <c r="J1" s="1219"/>
      <c r="K1" s="1219"/>
    </row>
    <row r="2" spans="1:11" s="772" customFormat="1" ht="20.25" customHeight="1">
      <c r="A2" s="768" t="s">
        <v>1226</v>
      </c>
      <c r="K2" s="773" t="s">
        <v>1227</v>
      </c>
    </row>
    <row r="3" spans="1:11" s="775" customFormat="1" ht="24" customHeight="1">
      <c r="A3" s="1220" t="s">
        <v>170</v>
      </c>
      <c r="B3" s="1069" t="s">
        <v>1228</v>
      </c>
      <c r="C3" s="1066"/>
      <c r="D3" s="1069" t="s">
        <v>171</v>
      </c>
      <c r="E3" s="1066"/>
      <c r="F3" s="1069" t="s">
        <v>1229</v>
      </c>
      <c r="G3" s="1066"/>
      <c r="H3" s="1069" t="s">
        <v>172</v>
      </c>
      <c r="I3" s="1066"/>
      <c r="J3" s="1221" t="s">
        <v>173</v>
      </c>
      <c r="K3" s="1200" t="s">
        <v>174</v>
      </c>
    </row>
    <row r="4" spans="1:11" s="776" customFormat="1" ht="30.75" customHeight="1">
      <c r="A4" s="1067"/>
      <c r="B4" s="1075" t="s">
        <v>1460</v>
      </c>
      <c r="C4" s="1068"/>
      <c r="D4" s="1075" t="s">
        <v>175</v>
      </c>
      <c r="E4" s="1068"/>
      <c r="F4" s="1075" t="s">
        <v>176</v>
      </c>
      <c r="G4" s="1068"/>
      <c r="H4" s="1075" t="s">
        <v>1276</v>
      </c>
      <c r="I4" s="1068"/>
      <c r="J4" s="1222"/>
      <c r="K4" s="1201"/>
    </row>
    <row r="5" spans="1:11" s="775" customFormat="1" ht="21.75" customHeight="1">
      <c r="A5" s="1067"/>
      <c r="B5" s="708" t="s">
        <v>1285</v>
      </c>
      <c r="C5" s="708" t="s">
        <v>1286</v>
      </c>
      <c r="D5" s="708" t="s">
        <v>1285</v>
      </c>
      <c r="E5" s="708" t="s">
        <v>1286</v>
      </c>
      <c r="F5" s="708" t="s">
        <v>1285</v>
      </c>
      <c r="G5" s="708" t="s">
        <v>1286</v>
      </c>
      <c r="H5" s="708" t="s">
        <v>1285</v>
      </c>
      <c r="I5" s="708" t="s">
        <v>1286</v>
      </c>
      <c r="J5" s="777"/>
      <c r="K5" s="1202"/>
    </row>
    <row r="6" spans="1:11" s="776" customFormat="1" ht="43.5" customHeight="1">
      <c r="A6" s="1068"/>
      <c r="B6" s="778" t="s">
        <v>1345</v>
      </c>
      <c r="C6" s="778" t="s">
        <v>1287</v>
      </c>
      <c r="D6" s="778" t="s">
        <v>1345</v>
      </c>
      <c r="E6" s="778" t="s">
        <v>1287</v>
      </c>
      <c r="F6" s="778" t="s">
        <v>1345</v>
      </c>
      <c r="G6" s="778" t="s">
        <v>1287</v>
      </c>
      <c r="H6" s="778" t="s">
        <v>1345</v>
      </c>
      <c r="I6" s="778" t="s">
        <v>1287</v>
      </c>
      <c r="J6" s="778" t="s">
        <v>1288</v>
      </c>
      <c r="K6" s="1203"/>
    </row>
    <row r="7" spans="1:11" s="362" customFormat="1" ht="36.75" customHeight="1">
      <c r="A7" s="644" t="s">
        <v>846</v>
      </c>
      <c r="B7" s="645">
        <v>1532</v>
      </c>
      <c r="C7" s="645">
        <v>4122</v>
      </c>
      <c r="D7" s="645">
        <v>910</v>
      </c>
      <c r="E7" s="645">
        <v>2367</v>
      </c>
      <c r="F7" s="645">
        <v>622</v>
      </c>
      <c r="G7" s="645">
        <v>1755</v>
      </c>
      <c r="H7" s="646" t="s">
        <v>177</v>
      </c>
      <c r="I7" s="646" t="s">
        <v>177</v>
      </c>
      <c r="J7" s="648">
        <v>1.04</v>
      </c>
      <c r="K7" s="477" t="s">
        <v>846</v>
      </c>
    </row>
    <row r="8" spans="1:11" s="192" customFormat="1" ht="36.75" customHeight="1">
      <c r="A8" s="369" t="s">
        <v>1142</v>
      </c>
      <c r="B8" s="647">
        <f>SUM(D8,F8)</f>
        <v>1749</v>
      </c>
      <c r="C8" s="647">
        <f>SUM(E8,G8)</f>
        <v>4836</v>
      </c>
      <c r="D8" s="647">
        <v>1067</v>
      </c>
      <c r="E8" s="647">
        <v>2874</v>
      </c>
      <c r="F8" s="647">
        <v>682</v>
      </c>
      <c r="G8" s="647">
        <v>1962</v>
      </c>
      <c r="H8" s="481" t="s">
        <v>177</v>
      </c>
      <c r="I8" s="481" t="s">
        <v>177</v>
      </c>
      <c r="J8" s="649">
        <v>0.8546925012827719</v>
      </c>
      <c r="K8" s="370" t="s">
        <v>1142</v>
      </c>
    </row>
    <row r="9" spans="1:11" s="456" customFormat="1" ht="18.75" customHeight="1">
      <c r="A9" s="409" t="s">
        <v>578</v>
      </c>
      <c r="B9" s="458"/>
      <c r="K9" s="285" t="s">
        <v>178</v>
      </c>
    </row>
    <row r="10" ht="14.25">
      <c r="J10" s="372"/>
    </row>
    <row r="11" ht="14.25">
      <c r="J11" s="372"/>
    </row>
    <row r="12" ht="14.25">
      <c r="J12" s="372"/>
    </row>
  </sheetData>
  <mergeCells count="12">
    <mergeCell ref="A1:K1"/>
    <mergeCell ref="A3:A6"/>
    <mergeCell ref="B3:C3"/>
    <mergeCell ref="D3:E3"/>
    <mergeCell ref="F3:G3"/>
    <mergeCell ref="H3:I3"/>
    <mergeCell ref="J3:J4"/>
    <mergeCell ref="B4:C4"/>
    <mergeCell ref="D4:E4"/>
    <mergeCell ref="F4:G4"/>
    <mergeCell ref="K3:K6"/>
    <mergeCell ref="H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R36"/>
  <sheetViews>
    <sheetView zoomScaleSheetLayoutView="100" workbookViewId="0" topLeftCell="C13">
      <selection activeCell="I10" sqref="I10"/>
    </sheetView>
  </sheetViews>
  <sheetFormatPr defaultColWidth="9.140625" defaultRowHeight="12.75"/>
  <cols>
    <col min="1" max="1" width="13.57421875" style="321" customWidth="1"/>
    <col min="2" max="2" width="8.00390625" style="321" customWidth="1"/>
    <col min="3" max="3" width="9.421875" style="321" customWidth="1"/>
    <col min="4" max="4" width="9.140625" style="321" customWidth="1"/>
    <col min="5" max="5" width="10.57421875" style="321" customWidth="1"/>
    <col min="6" max="6" width="7.8515625" style="321" customWidth="1"/>
    <col min="7" max="7" width="8.7109375" style="321" customWidth="1"/>
    <col min="8" max="8" width="9.140625" style="321" customWidth="1"/>
    <col min="9" max="9" width="9.7109375" style="321" customWidth="1"/>
    <col min="10" max="10" width="8.00390625" style="321" customWidth="1"/>
    <col min="11" max="11" width="9.00390625" style="321" customWidth="1"/>
    <col min="12" max="12" width="9.57421875" style="321" customWidth="1"/>
    <col min="13" max="13" width="9.28125" style="321" customWidth="1"/>
    <col min="14" max="14" width="13.00390625" style="321" customWidth="1"/>
    <col min="15" max="15" width="9.8515625" style="321" customWidth="1"/>
    <col min="16" max="16" width="9.140625" style="321" customWidth="1"/>
    <col min="17" max="16384" width="11.28125" style="321" customWidth="1"/>
  </cols>
  <sheetData>
    <row r="1" spans="1:18" s="358" customFormat="1" ht="23.25">
      <c r="A1" s="1197" t="s">
        <v>1289</v>
      </c>
      <c r="B1" s="1197"/>
      <c r="C1" s="1197"/>
      <c r="D1" s="1197"/>
      <c r="E1" s="1197"/>
      <c r="F1" s="1197"/>
      <c r="G1" s="1197"/>
      <c r="H1" s="1197"/>
      <c r="I1" s="1197"/>
      <c r="J1" s="1197"/>
      <c r="K1" s="1197"/>
      <c r="L1" s="1197"/>
      <c r="M1" s="1197"/>
      <c r="N1" s="1197"/>
      <c r="O1" s="1197"/>
      <c r="P1" s="1197"/>
      <c r="Q1" s="1197"/>
      <c r="R1" s="1198"/>
    </row>
    <row r="2" spans="1:14" s="753" customFormat="1" ht="18" customHeight="1">
      <c r="A2" s="753" t="s">
        <v>651</v>
      </c>
      <c r="L2" s="1236" t="s">
        <v>652</v>
      </c>
      <c r="M2" s="1237"/>
      <c r="N2" s="1237"/>
    </row>
    <row r="3" spans="1:14" s="754" customFormat="1" ht="15" customHeight="1">
      <c r="A3" s="1231" t="s">
        <v>458</v>
      </c>
      <c r="B3" s="1235" t="s">
        <v>653</v>
      </c>
      <c r="C3" s="1238"/>
      <c r="D3" s="1238"/>
      <c r="E3" s="1238"/>
      <c r="F3" s="1238"/>
      <c r="G3" s="1238"/>
      <c r="H3" s="1238"/>
      <c r="I3" s="1238"/>
      <c r="J3" s="1238"/>
      <c r="K3" s="1238"/>
      <c r="L3" s="1238"/>
      <c r="M3" s="1229"/>
      <c r="N3" s="1223" t="s">
        <v>522</v>
      </c>
    </row>
    <row r="4" spans="1:14" s="754" customFormat="1" ht="15" customHeight="1">
      <c r="A4" s="1232"/>
      <c r="B4" s="1239" t="s">
        <v>654</v>
      </c>
      <c r="C4" s="1240"/>
      <c r="D4" s="1240"/>
      <c r="E4" s="1241"/>
      <c r="F4" s="1226" t="s">
        <v>655</v>
      </c>
      <c r="G4" s="1230"/>
      <c r="H4" s="1230"/>
      <c r="I4" s="1227"/>
      <c r="J4" s="1226" t="s">
        <v>656</v>
      </c>
      <c r="K4" s="1230"/>
      <c r="L4" s="1230"/>
      <c r="M4" s="1227"/>
      <c r="N4" s="1224"/>
    </row>
    <row r="5" spans="1:14" s="754" customFormat="1" ht="15" customHeight="1">
      <c r="A5" s="1232"/>
      <c r="B5" s="756" t="s">
        <v>197</v>
      </c>
      <c r="C5" s="1235" t="s">
        <v>657</v>
      </c>
      <c r="D5" s="1229"/>
      <c r="E5" s="756" t="s">
        <v>658</v>
      </c>
      <c r="F5" s="756" t="s">
        <v>197</v>
      </c>
      <c r="G5" s="1235" t="s">
        <v>657</v>
      </c>
      <c r="H5" s="1229"/>
      <c r="I5" s="756" t="s">
        <v>658</v>
      </c>
      <c r="J5" s="756" t="s">
        <v>197</v>
      </c>
      <c r="K5" s="1235" t="s">
        <v>657</v>
      </c>
      <c r="L5" s="1229"/>
      <c r="M5" s="756" t="s">
        <v>658</v>
      </c>
      <c r="N5" s="1224"/>
    </row>
    <row r="6" spans="1:14" s="754" customFormat="1" ht="15" customHeight="1">
      <c r="A6" s="1232"/>
      <c r="B6" s="757"/>
      <c r="C6" s="1225" t="s">
        <v>659</v>
      </c>
      <c r="D6" s="1233"/>
      <c r="E6" s="760" t="s">
        <v>660</v>
      </c>
      <c r="F6" s="757"/>
      <c r="G6" s="1225" t="s">
        <v>659</v>
      </c>
      <c r="H6" s="1233"/>
      <c r="I6" s="760" t="s">
        <v>660</v>
      </c>
      <c r="J6" s="757"/>
      <c r="K6" s="1225" t="s">
        <v>659</v>
      </c>
      <c r="L6" s="1233"/>
      <c r="M6" s="760" t="s">
        <v>660</v>
      </c>
      <c r="N6" s="1224"/>
    </row>
    <row r="7" spans="1:14" s="754" customFormat="1" ht="15" customHeight="1">
      <c r="A7" s="1232"/>
      <c r="B7" s="757"/>
      <c r="C7" s="756" t="s">
        <v>661</v>
      </c>
      <c r="D7" s="756" t="s">
        <v>662</v>
      </c>
      <c r="E7" s="755"/>
      <c r="F7" s="757"/>
      <c r="G7" s="756" t="s">
        <v>661</v>
      </c>
      <c r="H7" s="756" t="s">
        <v>662</v>
      </c>
      <c r="I7" s="755"/>
      <c r="J7" s="757"/>
      <c r="K7" s="756" t="s">
        <v>661</v>
      </c>
      <c r="L7" s="756" t="s">
        <v>662</v>
      </c>
      <c r="M7" s="755"/>
      <c r="N7" s="1224"/>
    </row>
    <row r="8" spans="1:14" s="754" customFormat="1" ht="15" customHeight="1">
      <c r="A8" s="1232"/>
      <c r="B8" s="757"/>
      <c r="C8" s="757"/>
      <c r="D8" s="757"/>
      <c r="E8" s="761" t="s">
        <v>663</v>
      </c>
      <c r="F8" s="757"/>
      <c r="G8" s="757"/>
      <c r="H8" s="757"/>
      <c r="I8" s="761" t="s">
        <v>663</v>
      </c>
      <c r="J8" s="757"/>
      <c r="K8" s="757"/>
      <c r="L8" s="757"/>
      <c r="M8" s="761" t="s">
        <v>663</v>
      </c>
      <c r="N8" s="1224"/>
    </row>
    <row r="9" spans="1:14" s="754" customFormat="1" ht="15" customHeight="1">
      <c r="A9" s="1233"/>
      <c r="B9" s="762" t="s">
        <v>202</v>
      </c>
      <c r="C9" s="762" t="s">
        <v>664</v>
      </c>
      <c r="D9" s="762" t="s">
        <v>665</v>
      </c>
      <c r="E9" s="759" t="s">
        <v>666</v>
      </c>
      <c r="F9" s="762" t="s">
        <v>202</v>
      </c>
      <c r="G9" s="762" t="s">
        <v>664</v>
      </c>
      <c r="H9" s="762" t="s">
        <v>665</v>
      </c>
      <c r="I9" s="759" t="s">
        <v>666</v>
      </c>
      <c r="J9" s="762" t="s">
        <v>202</v>
      </c>
      <c r="K9" s="762" t="s">
        <v>664</v>
      </c>
      <c r="L9" s="762" t="s">
        <v>665</v>
      </c>
      <c r="M9" s="759" t="s">
        <v>666</v>
      </c>
      <c r="N9" s="1225"/>
    </row>
    <row r="10" spans="1:14" s="360" customFormat="1" ht="15.75" customHeight="1">
      <c r="A10" s="4" t="s">
        <v>635</v>
      </c>
      <c r="B10" s="650">
        <f aca="true" t="shared" si="0" ref="B10:D12">SUM(F10,J10)</f>
        <v>539</v>
      </c>
      <c r="C10" s="650">
        <f t="shared" si="0"/>
        <v>2810</v>
      </c>
      <c r="D10" s="650">
        <f t="shared" si="0"/>
        <v>965</v>
      </c>
      <c r="E10" s="650">
        <v>82441</v>
      </c>
      <c r="F10" s="562">
        <v>12</v>
      </c>
      <c r="G10" s="650">
        <v>408</v>
      </c>
      <c r="H10" s="562">
        <v>348</v>
      </c>
      <c r="I10" s="650">
        <v>6635</v>
      </c>
      <c r="J10" s="650">
        <v>527</v>
      </c>
      <c r="K10" s="650">
        <v>2402</v>
      </c>
      <c r="L10" s="562">
        <v>617</v>
      </c>
      <c r="M10" s="650">
        <v>75806</v>
      </c>
      <c r="N10" s="485" t="s">
        <v>636</v>
      </c>
    </row>
    <row r="11" spans="1:14" s="360" customFormat="1" ht="15.75" customHeight="1">
      <c r="A11" s="144" t="s">
        <v>637</v>
      </c>
      <c r="B11" s="518">
        <v>387</v>
      </c>
      <c r="C11" s="518">
        <v>2806</v>
      </c>
      <c r="D11" s="518">
        <v>829</v>
      </c>
      <c r="E11" s="518">
        <v>69799</v>
      </c>
      <c r="F11" s="596">
        <v>59</v>
      </c>
      <c r="G11" s="651">
        <v>1891</v>
      </c>
      <c r="H11" s="657">
        <v>601</v>
      </c>
      <c r="I11" s="651">
        <v>47334</v>
      </c>
      <c r="J11" s="519">
        <v>328</v>
      </c>
      <c r="K11" s="651">
        <v>915</v>
      </c>
      <c r="L11" s="657">
        <v>228</v>
      </c>
      <c r="M11" s="651">
        <v>22465</v>
      </c>
      <c r="N11" s="486" t="s">
        <v>638</v>
      </c>
    </row>
    <row r="12" spans="1:14" s="360" customFormat="1" ht="15.75" customHeight="1">
      <c r="A12" s="4" t="s">
        <v>639</v>
      </c>
      <c r="B12" s="650">
        <f t="shared" si="0"/>
        <v>539</v>
      </c>
      <c r="C12" s="650">
        <f t="shared" si="0"/>
        <v>2808</v>
      </c>
      <c r="D12" s="650">
        <f t="shared" si="0"/>
        <v>991</v>
      </c>
      <c r="E12" s="650">
        <v>81481</v>
      </c>
      <c r="F12" s="562">
        <v>12</v>
      </c>
      <c r="G12" s="650">
        <v>408</v>
      </c>
      <c r="H12" s="562">
        <v>350</v>
      </c>
      <c r="I12" s="650">
        <v>6347</v>
      </c>
      <c r="J12" s="650">
        <v>527</v>
      </c>
      <c r="K12" s="650">
        <v>2400</v>
      </c>
      <c r="L12" s="562">
        <v>641</v>
      </c>
      <c r="M12" s="650">
        <v>75107</v>
      </c>
      <c r="N12" s="486" t="s">
        <v>640</v>
      </c>
    </row>
    <row r="13" spans="1:14" s="360" customFormat="1" ht="15.75" customHeight="1">
      <c r="A13" s="144" t="s">
        <v>641</v>
      </c>
      <c r="B13" s="518">
        <v>387</v>
      </c>
      <c r="C13" s="518">
        <v>2806</v>
      </c>
      <c r="D13" s="518">
        <v>829</v>
      </c>
      <c r="E13" s="518">
        <v>69799</v>
      </c>
      <c r="F13" s="596">
        <v>59</v>
      </c>
      <c r="G13" s="651">
        <v>1891</v>
      </c>
      <c r="H13" s="657">
        <v>601</v>
      </c>
      <c r="I13" s="651">
        <v>47334</v>
      </c>
      <c r="J13" s="519">
        <v>328</v>
      </c>
      <c r="K13" s="651">
        <v>915</v>
      </c>
      <c r="L13" s="657">
        <v>228</v>
      </c>
      <c r="M13" s="651">
        <v>22465</v>
      </c>
      <c r="N13" s="486" t="s">
        <v>642</v>
      </c>
    </row>
    <row r="14" spans="1:14" s="360" customFormat="1" ht="15.75" customHeight="1">
      <c r="A14" s="4" t="s">
        <v>643</v>
      </c>
      <c r="B14" s="650">
        <v>539</v>
      </c>
      <c r="C14" s="650">
        <v>2808</v>
      </c>
      <c r="D14" s="650">
        <v>1014</v>
      </c>
      <c r="E14" s="650">
        <v>80002</v>
      </c>
      <c r="F14" s="562">
        <v>12</v>
      </c>
      <c r="G14" s="650">
        <v>408</v>
      </c>
      <c r="H14" s="562">
        <v>372</v>
      </c>
      <c r="I14" s="650">
        <v>5034</v>
      </c>
      <c r="J14" s="650">
        <v>527</v>
      </c>
      <c r="K14" s="650">
        <v>2400</v>
      </c>
      <c r="L14" s="562">
        <v>642</v>
      </c>
      <c r="M14" s="650">
        <v>74968</v>
      </c>
      <c r="N14" s="486" t="s">
        <v>644</v>
      </c>
    </row>
    <row r="15" spans="1:14" s="360" customFormat="1" ht="15.75" customHeight="1">
      <c r="A15" s="144" t="s">
        <v>645</v>
      </c>
      <c r="B15" s="518">
        <v>389</v>
      </c>
      <c r="C15" s="518">
        <v>2953</v>
      </c>
      <c r="D15" s="518">
        <v>1269</v>
      </c>
      <c r="E15" s="518">
        <v>81541</v>
      </c>
      <c r="F15" s="596">
        <v>60</v>
      </c>
      <c r="G15" s="651">
        <v>2038</v>
      </c>
      <c r="H15" s="657">
        <v>1041</v>
      </c>
      <c r="I15" s="651">
        <v>59076</v>
      </c>
      <c r="J15" s="519">
        <v>328</v>
      </c>
      <c r="K15" s="651">
        <v>915</v>
      </c>
      <c r="L15" s="657">
        <v>228</v>
      </c>
      <c r="M15" s="651">
        <v>22465</v>
      </c>
      <c r="N15" s="486" t="s">
        <v>646</v>
      </c>
    </row>
    <row r="16" spans="1:14" s="195" customFormat="1" ht="15.75" customHeight="1">
      <c r="A16" s="4" t="s">
        <v>647</v>
      </c>
      <c r="B16" s="652">
        <v>539</v>
      </c>
      <c r="C16" s="652">
        <v>2771</v>
      </c>
      <c r="D16" s="652">
        <v>996</v>
      </c>
      <c r="E16" s="652">
        <v>79130</v>
      </c>
      <c r="F16" s="575">
        <v>12</v>
      </c>
      <c r="G16" s="652">
        <v>371</v>
      </c>
      <c r="H16" s="575">
        <v>340</v>
      </c>
      <c r="I16" s="652">
        <v>4904</v>
      </c>
      <c r="J16" s="652">
        <v>527</v>
      </c>
      <c r="K16" s="652">
        <v>2400</v>
      </c>
      <c r="L16" s="575">
        <v>656</v>
      </c>
      <c r="M16" s="652">
        <v>74226</v>
      </c>
      <c r="N16" s="486" t="s">
        <v>648</v>
      </c>
    </row>
    <row r="17" spans="1:14" s="195" customFormat="1" ht="15.75" customHeight="1">
      <c r="A17" s="144" t="s">
        <v>755</v>
      </c>
      <c r="B17" s="519">
        <v>388</v>
      </c>
      <c r="C17" s="519">
        <v>2953</v>
      </c>
      <c r="D17" s="519">
        <v>1269</v>
      </c>
      <c r="E17" s="519">
        <v>55698</v>
      </c>
      <c r="F17" s="596">
        <v>60</v>
      </c>
      <c r="G17" s="519">
        <v>2038</v>
      </c>
      <c r="H17" s="596">
        <v>1041</v>
      </c>
      <c r="I17" s="519">
        <v>33233</v>
      </c>
      <c r="J17" s="519">
        <v>328</v>
      </c>
      <c r="K17" s="519">
        <v>915</v>
      </c>
      <c r="L17" s="596">
        <v>228</v>
      </c>
      <c r="M17" s="519">
        <v>22465</v>
      </c>
      <c r="N17" s="486" t="s">
        <v>649</v>
      </c>
    </row>
    <row r="18" spans="1:14" s="195" customFormat="1" ht="15.75" customHeight="1">
      <c r="A18" s="193" t="s">
        <v>530</v>
      </c>
      <c r="B18" s="652">
        <v>1300</v>
      </c>
      <c r="C18" s="652">
        <v>9313</v>
      </c>
      <c r="D18" s="652">
        <v>1947</v>
      </c>
      <c r="E18" s="652">
        <v>160716</v>
      </c>
      <c r="F18" s="575">
        <v>72</v>
      </c>
      <c r="G18" s="652">
        <v>3173</v>
      </c>
      <c r="H18" s="575">
        <v>965</v>
      </c>
      <c r="I18" s="652">
        <v>40902</v>
      </c>
      <c r="J18" s="652">
        <v>1228</v>
      </c>
      <c r="K18" s="652">
        <v>6140</v>
      </c>
      <c r="L18" s="575">
        <v>982</v>
      </c>
      <c r="M18" s="653">
        <v>119814</v>
      </c>
      <c r="N18" s="194" t="s">
        <v>530</v>
      </c>
    </row>
    <row r="19" spans="1:14" s="195" customFormat="1" ht="15.75" customHeight="1">
      <c r="A19" s="190" t="s">
        <v>744</v>
      </c>
      <c r="B19" s="654">
        <v>1172</v>
      </c>
      <c r="C19" s="655">
        <v>6086</v>
      </c>
      <c r="D19" s="655">
        <v>1593</v>
      </c>
      <c r="E19" s="655">
        <v>109703</v>
      </c>
      <c r="F19" s="582">
        <v>18</v>
      </c>
      <c r="G19" s="655">
        <v>1075</v>
      </c>
      <c r="H19" s="582">
        <v>849</v>
      </c>
      <c r="I19" s="655">
        <v>28672</v>
      </c>
      <c r="J19" s="655">
        <v>1154</v>
      </c>
      <c r="K19" s="655">
        <v>5011</v>
      </c>
      <c r="L19" s="582">
        <v>744</v>
      </c>
      <c r="M19" s="656">
        <v>81031</v>
      </c>
      <c r="N19" s="254" t="s">
        <v>744</v>
      </c>
    </row>
    <row r="20" spans="1:3" s="362" customFormat="1" ht="13.5" customHeight="1">
      <c r="A20" s="361"/>
      <c r="B20" s="361"/>
      <c r="C20" s="361"/>
    </row>
    <row r="21" spans="1:17" s="754" customFormat="1" ht="13.5" customHeight="1">
      <c r="A21" s="1231" t="s">
        <v>458</v>
      </c>
      <c r="B21" s="1228" t="s">
        <v>188</v>
      </c>
      <c r="C21" s="1230"/>
      <c r="D21" s="1230"/>
      <c r="E21" s="1230"/>
      <c r="F21" s="1234" t="s">
        <v>189</v>
      </c>
      <c r="G21" s="1227"/>
      <c r="H21" s="1226" t="s">
        <v>190</v>
      </c>
      <c r="I21" s="1230"/>
      <c r="J21" s="1230"/>
      <c r="K21" s="1230"/>
      <c r="L21" s="1230"/>
      <c r="M21" s="1230"/>
      <c r="N21" s="1230"/>
      <c r="O21" s="1230"/>
      <c r="P21" s="1227"/>
      <c r="Q21" s="1223" t="s">
        <v>522</v>
      </c>
    </row>
    <row r="22" spans="1:17" s="754" customFormat="1" ht="13.5" customHeight="1">
      <c r="A22" s="1232"/>
      <c r="B22" s="1226" t="s">
        <v>191</v>
      </c>
      <c r="C22" s="1227"/>
      <c r="D22" s="1228" t="s">
        <v>192</v>
      </c>
      <c r="E22" s="1227"/>
      <c r="F22" s="1223" t="s">
        <v>193</v>
      </c>
      <c r="G22" s="1229"/>
      <c r="H22" s="1228" t="s">
        <v>194</v>
      </c>
      <c r="I22" s="1230"/>
      <c r="J22" s="1227"/>
      <c r="K22" s="1228" t="s">
        <v>195</v>
      </c>
      <c r="L22" s="1230"/>
      <c r="M22" s="1227"/>
      <c r="N22" s="1226" t="s">
        <v>196</v>
      </c>
      <c r="O22" s="1230"/>
      <c r="P22" s="1227"/>
      <c r="Q22" s="1224"/>
    </row>
    <row r="23" spans="1:17" s="754" customFormat="1" ht="13.5" customHeight="1">
      <c r="A23" s="1232"/>
      <c r="B23" s="756" t="s">
        <v>197</v>
      </c>
      <c r="C23" s="756" t="s">
        <v>198</v>
      </c>
      <c r="D23" s="756" t="s">
        <v>197</v>
      </c>
      <c r="E23" s="756" t="s">
        <v>198</v>
      </c>
      <c r="F23" s="756" t="s">
        <v>197</v>
      </c>
      <c r="G23" s="763" t="s">
        <v>198</v>
      </c>
      <c r="H23" s="760" t="s">
        <v>199</v>
      </c>
      <c r="I23" s="764" t="s">
        <v>200</v>
      </c>
      <c r="J23" s="767" t="s">
        <v>201</v>
      </c>
      <c r="K23" s="760" t="s">
        <v>199</v>
      </c>
      <c r="L23" s="764" t="s">
        <v>200</v>
      </c>
      <c r="M23" s="767" t="s">
        <v>201</v>
      </c>
      <c r="N23" s="760" t="s">
        <v>199</v>
      </c>
      <c r="O23" s="764" t="s">
        <v>200</v>
      </c>
      <c r="P23" s="756" t="s">
        <v>201</v>
      </c>
      <c r="Q23" s="1224"/>
    </row>
    <row r="24" spans="1:17" s="754" customFormat="1" ht="13.5" customHeight="1">
      <c r="A24" s="1233"/>
      <c r="B24" s="762" t="s">
        <v>202</v>
      </c>
      <c r="C24" s="758" t="s">
        <v>203</v>
      </c>
      <c r="D24" s="762" t="s">
        <v>202</v>
      </c>
      <c r="E24" s="758" t="s">
        <v>203</v>
      </c>
      <c r="F24" s="762" t="s">
        <v>202</v>
      </c>
      <c r="G24" s="758" t="s">
        <v>203</v>
      </c>
      <c r="H24" s="762" t="s">
        <v>7</v>
      </c>
      <c r="I24" s="759" t="s">
        <v>6</v>
      </c>
      <c r="J24" s="758" t="s">
        <v>204</v>
      </c>
      <c r="K24" s="762" t="s">
        <v>7</v>
      </c>
      <c r="L24" s="759" t="s">
        <v>6</v>
      </c>
      <c r="M24" s="758" t="s">
        <v>204</v>
      </c>
      <c r="N24" s="762" t="s">
        <v>7</v>
      </c>
      <c r="O24" s="759" t="s">
        <v>6</v>
      </c>
      <c r="P24" s="762" t="s">
        <v>204</v>
      </c>
      <c r="Q24" s="1225"/>
    </row>
    <row r="25" spans="1:17" s="360" customFormat="1" ht="15.75" customHeight="1">
      <c r="A25" s="4" t="s">
        <v>635</v>
      </c>
      <c r="B25" s="88">
        <f aca="true" t="shared" si="1" ref="B25:C27">SUM(D25,F25)</f>
        <v>1</v>
      </c>
      <c r="C25" s="88">
        <f t="shared" si="1"/>
        <v>3</v>
      </c>
      <c r="D25" s="88">
        <v>1</v>
      </c>
      <c r="E25" s="88">
        <v>3</v>
      </c>
      <c r="F25" s="363">
        <v>0</v>
      </c>
      <c r="G25" s="363">
        <v>0</v>
      </c>
      <c r="H25" s="88">
        <f>I25+J25</f>
        <v>1</v>
      </c>
      <c r="I25" s="88">
        <v>1</v>
      </c>
      <c r="J25" s="363">
        <v>0</v>
      </c>
      <c r="K25" s="650">
        <f>L25+M25</f>
        <v>5000</v>
      </c>
      <c r="L25" s="664">
        <v>5000</v>
      </c>
      <c r="M25" s="363">
        <v>0</v>
      </c>
      <c r="N25" s="552">
        <f>O25+P25</f>
        <v>1236</v>
      </c>
      <c r="O25" s="664">
        <v>1236</v>
      </c>
      <c r="P25" s="363">
        <v>0</v>
      </c>
      <c r="Q25" s="485" t="s">
        <v>636</v>
      </c>
    </row>
    <row r="26" spans="1:17" s="360" customFormat="1" ht="15.75" customHeight="1">
      <c r="A26" s="144" t="s">
        <v>637</v>
      </c>
      <c r="B26" s="364" t="s">
        <v>527</v>
      </c>
      <c r="C26" s="364" t="s">
        <v>527</v>
      </c>
      <c r="D26" s="364" t="s">
        <v>527</v>
      </c>
      <c r="E26" s="364" t="s">
        <v>527</v>
      </c>
      <c r="F26" s="363">
        <v>0</v>
      </c>
      <c r="G26" s="363">
        <v>0</v>
      </c>
      <c r="H26" s="364" t="s">
        <v>527</v>
      </c>
      <c r="I26" s="364" t="s">
        <v>527</v>
      </c>
      <c r="J26" s="364" t="s">
        <v>527</v>
      </c>
      <c r="K26" s="671" t="s">
        <v>527</v>
      </c>
      <c r="L26" s="364" t="s">
        <v>527</v>
      </c>
      <c r="M26" s="364" t="s">
        <v>527</v>
      </c>
      <c r="N26" s="671" t="s">
        <v>527</v>
      </c>
      <c r="O26" s="364" t="s">
        <v>527</v>
      </c>
      <c r="P26" s="364" t="s">
        <v>527</v>
      </c>
      <c r="Q26" s="486" t="s">
        <v>638</v>
      </c>
    </row>
    <row r="27" spans="1:17" s="360" customFormat="1" ht="15.75" customHeight="1">
      <c r="A27" s="4" t="s">
        <v>639</v>
      </c>
      <c r="B27" s="88">
        <f t="shared" si="1"/>
        <v>1</v>
      </c>
      <c r="C27" s="88">
        <f t="shared" si="1"/>
        <v>5</v>
      </c>
      <c r="D27" s="88">
        <v>1</v>
      </c>
      <c r="E27" s="88">
        <v>5</v>
      </c>
      <c r="F27" s="363">
        <v>0</v>
      </c>
      <c r="G27" s="363">
        <v>0</v>
      </c>
      <c r="H27" s="88">
        <f>I27+J27</f>
        <v>2</v>
      </c>
      <c r="I27" s="88">
        <v>2</v>
      </c>
      <c r="J27" s="363">
        <v>0</v>
      </c>
      <c r="K27" s="650">
        <f>L27+M27</f>
        <v>13392</v>
      </c>
      <c r="L27" s="664">
        <v>13392</v>
      </c>
      <c r="M27" s="363">
        <v>0</v>
      </c>
      <c r="N27" s="552">
        <f>O27+P27</f>
        <v>1878</v>
      </c>
      <c r="O27" s="664">
        <v>1878</v>
      </c>
      <c r="P27" s="363">
        <v>0</v>
      </c>
      <c r="Q27" s="486" t="s">
        <v>640</v>
      </c>
    </row>
    <row r="28" spans="1:17" s="360" customFormat="1" ht="15.75" customHeight="1">
      <c r="A28" s="144" t="s">
        <v>641</v>
      </c>
      <c r="B28" s="364" t="s">
        <v>527</v>
      </c>
      <c r="C28" s="364" t="s">
        <v>527</v>
      </c>
      <c r="D28" s="364" t="s">
        <v>527</v>
      </c>
      <c r="E28" s="364" t="s">
        <v>527</v>
      </c>
      <c r="F28" s="363">
        <v>0</v>
      </c>
      <c r="G28" s="363">
        <v>0</v>
      </c>
      <c r="H28" s="364" t="s">
        <v>527</v>
      </c>
      <c r="I28" s="364" t="s">
        <v>527</v>
      </c>
      <c r="J28" s="364" t="s">
        <v>527</v>
      </c>
      <c r="K28" s="671" t="s">
        <v>527</v>
      </c>
      <c r="L28" s="364" t="s">
        <v>527</v>
      </c>
      <c r="M28" s="364" t="s">
        <v>527</v>
      </c>
      <c r="N28" s="671" t="s">
        <v>527</v>
      </c>
      <c r="O28" s="364" t="s">
        <v>527</v>
      </c>
      <c r="P28" s="364" t="s">
        <v>527</v>
      </c>
      <c r="Q28" s="486" t="s">
        <v>642</v>
      </c>
    </row>
    <row r="29" spans="1:17" s="360" customFormat="1" ht="15.75" customHeight="1">
      <c r="A29" s="4" t="s">
        <v>643</v>
      </c>
      <c r="B29" s="88">
        <v>1</v>
      </c>
      <c r="C29" s="88">
        <v>5</v>
      </c>
      <c r="D29" s="88">
        <v>1</v>
      </c>
      <c r="E29" s="88">
        <v>5</v>
      </c>
      <c r="F29" s="363">
        <v>0</v>
      </c>
      <c r="G29" s="363">
        <v>0</v>
      </c>
      <c r="H29" s="88">
        <v>2</v>
      </c>
      <c r="I29" s="88">
        <v>2</v>
      </c>
      <c r="J29" s="363">
        <v>0</v>
      </c>
      <c r="K29" s="650">
        <v>9890</v>
      </c>
      <c r="L29" s="664">
        <v>9890</v>
      </c>
      <c r="M29" s="363">
        <v>0</v>
      </c>
      <c r="N29" s="552">
        <v>1283</v>
      </c>
      <c r="O29" s="664">
        <v>1283</v>
      </c>
      <c r="P29" s="363">
        <v>0</v>
      </c>
      <c r="Q29" s="486" t="s">
        <v>644</v>
      </c>
    </row>
    <row r="30" spans="1:17" s="360" customFormat="1" ht="15.75" customHeight="1">
      <c r="A30" s="144" t="s">
        <v>645</v>
      </c>
      <c r="B30" s="364" t="s">
        <v>527</v>
      </c>
      <c r="C30" s="364" t="s">
        <v>527</v>
      </c>
      <c r="D30" s="364" t="s">
        <v>527</v>
      </c>
      <c r="E30" s="364" t="s">
        <v>527</v>
      </c>
      <c r="F30" s="363">
        <v>0</v>
      </c>
      <c r="G30" s="363">
        <v>0</v>
      </c>
      <c r="H30" s="364">
        <v>1</v>
      </c>
      <c r="I30" s="364" t="s">
        <v>527</v>
      </c>
      <c r="J30" s="364">
        <v>1</v>
      </c>
      <c r="K30" s="662">
        <v>54</v>
      </c>
      <c r="L30" s="364" t="s">
        <v>527</v>
      </c>
      <c r="M30" s="658">
        <v>54</v>
      </c>
      <c r="N30" s="670">
        <v>8</v>
      </c>
      <c r="O30" s="364" t="s">
        <v>527</v>
      </c>
      <c r="P30" s="667">
        <v>8</v>
      </c>
      <c r="Q30" s="486" t="s">
        <v>646</v>
      </c>
    </row>
    <row r="31" spans="1:17" s="195" customFormat="1" ht="15.75" customHeight="1">
      <c r="A31" s="4" t="s">
        <v>647</v>
      </c>
      <c r="B31" s="90">
        <v>1</v>
      </c>
      <c r="C31" s="90">
        <v>5</v>
      </c>
      <c r="D31" s="90">
        <v>1</v>
      </c>
      <c r="E31" s="90">
        <v>5</v>
      </c>
      <c r="F31" s="363">
        <v>0</v>
      </c>
      <c r="G31" s="363">
        <v>0</v>
      </c>
      <c r="H31" s="90">
        <v>2</v>
      </c>
      <c r="I31" s="90">
        <v>2</v>
      </c>
      <c r="J31" s="365" t="s">
        <v>526</v>
      </c>
      <c r="K31" s="652">
        <v>9890</v>
      </c>
      <c r="L31" s="665">
        <v>9890</v>
      </c>
      <c r="M31" s="365" t="s">
        <v>526</v>
      </c>
      <c r="N31" s="554">
        <v>1764</v>
      </c>
      <c r="O31" s="665">
        <v>1764</v>
      </c>
      <c r="P31" s="668"/>
      <c r="Q31" s="486" t="s">
        <v>648</v>
      </c>
    </row>
    <row r="32" spans="1:17" s="195" customFormat="1" ht="15.75" customHeight="1">
      <c r="A32" s="144" t="s">
        <v>755</v>
      </c>
      <c r="B32" s="366" t="s">
        <v>205</v>
      </c>
      <c r="C32" s="366" t="s">
        <v>205</v>
      </c>
      <c r="D32" s="366" t="s">
        <v>205</v>
      </c>
      <c r="E32" s="366" t="s">
        <v>205</v>
      </c>
      <c r="F32" s="363">
        <v>0</v>
      </c>
      <c r="G32" s="363">
        <v>0</v>
      </c>
      <c r="H32" s="366">
        <v>1</v>
      </c>
      <c r="I32" s="366" t="s">
        <v>205</v>
      </c>
      <c r="J32" s="366">
        <v>1</v>
      </c>
      <c r="K32" s="663">
        <v>54</v>
      </c>
      <c r="L32" s="364" t="s">
        <v>527</v>
      </c>
      <c r="M32" s="660">
        <v>54</v>
      </c>
      <c r="N32" s="672" t="s">
        <v>205</v>
      </c>
      <c r="O32" s="366" t="s">
        <v>205</v>
      </c>
      <c r="P32" s="366" t="s">
        <v>205</v>
      </c>
      <c r="Q32" s="486" t="s">
        <v>649</v>
      </c>
    </row>
    <row r="33" spans="1:17" s="195" customFormat="1" ht="15.75" customHeight="1">
      <c r="A33" s="193" t="s">
        <v>530</v>
      </c>
      <c r="B33" s="90">
        <v>1</v>
      </c>
      <c r="C33" s="90">
        <v>5</v>
      </c>
      <c r="D33" s="90">
        <v>1</v>
      </c>
      <c r="E33" s="90">
        <v>5</v>
      </c>
      <c r="F33" s="363">
        <v>0</v>
      </c>
      <c r="G33" s="363">
        <v>0</v>
      </c>
      <c r="H33" s="90">
        <v>4</v>
      </c>
      <c r="I33" s="90">
        <v>2</v>
      </c>
      <c r="J33" s="365">
        <v>2</v>
      </c>
      <c r="K33" s="652">
        <v>10068</v>
      </c>
      <c r="L33" s="665">
        <v>9890</v>
      </c>
      <c r="M33" s="659">
        <v>178</v>
      </c>
      <c r="N33" s="554">
        <v>6630</v>
      </c>
      <c r="O33" s="665">
        <v>6622</v>
      </c>
      <c r="P33" s="668">
        <v>8</v>
      </c>
      <c r="Q33" s="194" t="s">
        <v>530</v>
      </c>
    </row>
    <row r="34" spans="1:17" s="367" customFormat="1" ht="15.75" customHeight="1">
      <c r="A34" s="190" t="s">
        <v>744</v>
      </c>
      <c r="B34" s="499">
        <v>1</v>
      </c>
      <c r="C34" s="172">
        <v>5</v>
      </c>
      <c r="D34" s="172">
        <v>1</v>
      </c>
      <c r="E34" s="172">
        <v>5</v>
      </c>
      <c r="F34" s="410">
        <v>0</v>
      </c>
      <c r="G34" s="410">
        <v>0</v>
      </c>
      <c r="H34" s="172">
        <v>5</v>
      </c>
      <c r="I34" s="172">
        <v>2</v>
      </c>
      <c r="J34" s="500">
        <v>3</v>
      </c>
      <c r="K34" s="655">
        <v>15068</v>
      </c>
      <c r="L34" s="666">
        <v>9890</v>
      </c>
      <c r="M34" s="661">
        <v>5170</v>
      </c>
      <c r="N34" s="557">
        <v>9674</v>
      </c>
      <c r="O34" s="666">
        <v>9536</v>
      </c>
      <c r="P34" s="669">
        <v>138</v>
      </c>
      <c r="Q34" s="254" t="s">
        <v>744</v>
      </c>
    </row>
    <row r="35" spans="1:17" s="359" customFormat="1" ht="13.5" customHeight="1">
      <c r="A35" s="368" t="s">
        <v>1277</v>
      </c>
      <c r="Q35" s="501" t="s">
        <v>1280</v>
      </c>
    </row>
    <row r="36" s="359" customFormat="1" ht="13.5" customHeight="1">
      <c r="A36" s="502" t="s">
        <v>667</v>
      </c>
    </row>
    <row r="37" s="503" customFormat="1" ht="12.75"/>
  </sheetData>
  <mergeCells count="25">
    <mergeCell ref="A1:R1"/>
    <mergeCell ref="L2:N2"/>
    <mergeCell ref="A3:A9"/>
    <mergeCell ref="B3:M3"/>
    <mergeCell ref="N3:N9"/>
    <mergeCell ref="B4:E4"/>
    <mergeCell ref="F4:I4"/>
    <mergeCell ref="J4:M4"/>
    <mergeCell ref="C5:D5"/>
    <mergeCell ref="G5:H5"/>
    <mergeCell ref="K5:L5"/>
    <mergeCell ref="C6:D6"/>
    <mergeCell ref="G6:H6"/>
    <mergeCell ref="K6:L6"/>
    <mergeCell ref="A21:A24"/>
    <mergeCell ref="B21:E21"/>
    <mergeCell ref="F21:G21"/>
    <mergeCell ref="H21:P21"/>
    <mergeCell ref="Q21:Q24"/>
    <mergeCell ref="B22:C22"/>
    <mergeCell ref="D22:E22"/>
    <mergeCell ref="F22:G22"/>
    <mergeCell ref="H22:J22"/>
    <mergeCell ref="K22:M22"/>
    <mergeCell ref="N22:P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T22"/>
  <sheetViews>
    <sheetView zoomScaleSheetLayoutView="100" workbookViewId="0" topLeftCell="C7">
      <selection activeCell="J19" sqref="J19"/>
    </sheetView>
  </sheetViews>
  <sheetFormatPr defaultColWidth="9.140625" defaultRowHeight="12.75"/>
  <cols>
    <col min="1" max="1" width="7.7109375" style="212" customWidth="1"/>
    <col min="2" max="2" width="9.28125" style="212" customWidth="1"/>
    <col min="3" max="7" width="10.28125" style="212" customWidth="1"/>
    <col min="8" max="8" width="10.00390625" style="212" customWidth="1"/>
    <col min="9" max="10" width="7.28125" style="212" customWidth="1"/>
    <col min="11" max="11" width="4.8515625" style="212" customWidth="1"/>
    <col min="12" max="12" width="7.7109375" style="212" customWidth="1"/>
    <col min="13" max="13" width="4.7109375" style="212" customWidth="1"/>
    <col min="14" max="14" width="6.7109375" style="212" customWidth="1"/>
    <col min="15" max="15" width="4.7109375" style="212" customWidth="1"/>
    <col min="16" max="16" width="6.7109375" style="212" customWidth="1"/>
    <col min="17" max="17" width="5.140625" style="212" customWidth="1"/>
    <col min="18" max="18" width="6.28125" style="212" customWidth="1"/>
    <col min="19" max="20" width="7.8515625" style="212" customWidth="1"/>
    <col min="21" max="16384" width="9.140625" style="212" customWidth="1"/>
  </cols>
  <sheetData>
    <row r="1" spans="1:18" s="988" customFormat="1" ht="52.5" customHeight="1">
      <c r="A1" s="1256" t="s">
        <v>1294</v>
      </c>
      <c r="B1" s="1256"/>
      <c r="C1" s="1256"/>
      <c r="D1" s="1256"/>
      <c r="E1" s="1256"/>
      <c r="F1" s="1256"/>
      <c r="G1" s="1256"/>
      <c r="H1" s="1256"/>
      <c r="I1" s="1256"/>
      <c r="J1" s="1256"/>
      <c r="K1" s="1256"/>
      <c r="L1" s="1256"/>
      <c r="M1" s="1256"/>
      <c r="N1" s="1256"/>
      <c r="O1" s="1256"/>
      <c r="P1" s="1256"/>
      <c r="Q1" s="1256"/>
      <c r="R1" s="1257"/>
    </row>
    <row r="2" spans="1:20" s="54" customFormat="1" ht="21.75" customHeight="1">
      <c r="A2" s="54" t="s">
        <v>857</v>
      </c>
      <c r="O2" s="55"/>
      <c r="S2" s="55"/>
      <c r="T2" s="55" t="s">
        <v>747</v>
      </c>
    </row>
    <row r="3" spans="1:20" s="730" customFormat="1" ht="23.25" customHeight="1">
      <c r="A3" s="1109" t="s">
        <v>668</v>
      </c>
      <c r="B3" s="1258" t="s">
        <v>669</v>
      </c>
      <c r="C3" s="1129"/>
      <c r="D3" s="1129"/>
      <c r="E3" s="1129"/>
      <c r="F3" s="1129"/>
      <c r="G3" s="1129"/>
      <c r="H3" s="1129"/>
      <c r="I3" s="1129"/>
      <c r="J3" s="1128"/>
      <c r="K3" s="1258" t="s">
        <v>670</v>
      </c>
      <c r="L3" s="1129"/>
      <c r="M3" s="1129"/>
      <c r="N3" s="1129"/>
      <c r="O3" s="1129"/>
      <c r="P3" s="1129"/>
      <c r="Q3" s="1129"/>
      <c r="R3" s="1129"/>
      <c r="S3" s="1129"/>
      <c r="T3" s="1129"/>
    </row>
    <row r="4" spans="1:20" s="274" customFormat="1" ht="75">
      <c r="A4" s="1213"/>
      <c r="B4" s="235" t="s">
        <v>671</v>
      </c>
      <c r="C4" s="235" t="s">
        <v>672</v>
      </c>
      <c r="D4" s="235" t="s">
        <v>673</v>
      </c>
      <c r="E4" s="235" t="s">
        <v>674</v>
      </c>
      <c r="F4" s="235" t="s">
        <v>675</v>
      </c>
      <c r="G4" s="235" t="s">
        <v>676</v>
      </c>
      <c r="H4" s="235" t="s">
        <v>677</v>
      </c>
      <c r="I4" s="235" t="s">
        <v>678</v>
      </c>
      <c r="J4" s="235" t="s">
        <v>679</v>
      </c>
      <c r="K4" s="1105" t="s">
        <v>671</v>
      </c>
      <c r="L4" s="1259"/>
      <c r="M4" s="1105" t="s">
        <v>680</v>
      </c>
      <c r="N4" s="1259"/>
      <c r="O4" s="1105" t="s">
        <v>681</v>
      </c>
      <c r="P4" s="1259"/>
      <c r="Q4" s="1105" t="s">
        <v>682</v>
      </c>
      <c r="R4" s="1259"/>
      <c r="S4" s="235" t="s">
        <v>683</v>
      </c>
      <c r="T4" s="234" t="s">
        <v>679</v>
      </c>
    </row>
    <row r="5" spans="1:20" s="274" customFormat="1" ht="19.5" customHeight="1">
      <c r="A5" s="504">
        <v>2001</v>
      </c>
      <c r="B5" s="505">
        <f>SUM(D5:J5)</f>
        <v>36962</v>
      </c>
      <c r="C5" s="507">
        <v>0</v>
      </c>
      <c r="D5" s="673">
        <v>10336</v>
      </c>
      <c r="E5" s="673">
        <v>3520</v>
      </c>
      <c r="F5" s="673">
        <v>2245</v>
      </c>
      <c r="G5" s="673">
        <v>5456</v>
      </c>
      <c r="H5" s="673">
        <v>8012</v>
      </c>
      <c r="I5" s="506">
        <v>6997</v>
      </c>
      <c r="J5" s="507">
        <v>396</v>
      </c>
      <c r="K5" s="1254">
        <f>SUM(M5:T5)</f>
        <v>36962</v>
      </c>
      <c r="L5" s="1254"/>
      <c r="M5" s="1255">
        <v>16510</v>
      </c>
      <c r="N5" s="1255"/>
      <c r="O5" s="1255">
        <v>1751</v>
      </c>
      <c r="P5" s="1255"/>
      <c r="Q5" s="1255">
        <v>5744</v>
      </c>
      <c r="R5" s="1255"/>
      <c r="S5" s="508">
        <v>6046</v>
      </c>
      <c r="T5" s="508">
        <v>6911</v>
      </c>
    </row>
    <row r="6" spans="1:20" s="274" customFormat="1" ht="19.5" customHeight="1">
      <c r="A6" s="504">
        <v>2002</v>
      </c>
      <c r="B6" s="505">
        <v>36461</v>
      </c>
      <c r="C6" s="507">
        <v>0</v>
      </c>
      <c r="D6" s="673">
        <v>8157</v>
      </c>
      <c r="E6" s="673">
        <v>4589</v>
      </c>
      <c r="F6" s="673">
        <v>2627</v>
      </c>
      <c r="G6" s="673">
        <v>5707</v>
      </c>
      <c r="H6" s="673">
        <v>7015</v>
      </c>
      <c r="I6" s="506">
        <v>8003</v>
      </c>
      <c r="J6" s="507">
        <v>363</v>
      </c>
      <c r="K6" s="1254">
        <v>36461</v>
      </c>
      <c r="L6" s="1254"/>
      <c r="M6" s="1255">
        <v>14489</v>
      </c>
      <c r="N6" s="1255"/>
      <c r="O6" s="1255">
        <v>1882</v>
      </c>
      <c r="P6" s="1255"/>
      <c r="Q6" s="1255">
        <v>6110</v>
      </c>
      <c r="R6" s="1255"/>
      <c r="S6" s="508">
        <v>6045</v>
      </c>
      <c r="T6" s="508">
        <v>7935</v>
      </c>
    </row>
    <row r="7" spans="1:20" s="195" customFormat="1" ht="19.5" customHeight="1">
      <c r="A7" s="316">
        <v>2003</v>
      </c>
      <c r="B7" s="347">
        <v>37894</v>
      </c>
      <c r="C7" s="466">
        <v>0</v>
      </c>
      <c r="D7" s="683">
        <v>8045</v>
      </c>
      <c r="E7" s="683">
        <v>5323</v>
      </c>
      <c r="F7" s="683">
        <v>2145</v>
      </c>
      <c r="G7" s="683">
        <v>4607</v>
      </c>
      <c r="H7" s="683">
        <v>8436</v>
      </c>
      <c r="I7" s="348">
        <v>8867</v>
      </c>
      <c r="J7" s="466">
        <v>471</v>
      </c>
      <c r="K7" s="1253">
        <v>37894</v>
      </c>
      <c r="L7" s="1253"/>
      <c r="M7" s="1253">
        <v>16642</v>
      </c>
      <c r="N7" s="1253"/>
      <c r="O7" s="1253">
        <v>1850</v>
      </c>
      <c r="P7" s="1253"/>
      <c r="Q7" s="1253">
        <v>6073</v>
      </c>
      <c r="R7" s="1253"/>
      <c r="S7" s="348">
        <v>6013</v>
      </c>
      <c r="T7" s="348">
        <v>7316</v>
      </c>
    </row>
    <row r="8" spans="1:20" s="195" customFormat="1" ht="19.5" customHeight="1">
      <c r="A8" s="316">
        <v>2004</v>
      </c>
      <c r="B8" s="347">
        <v>35625</v>
      </c>
      <c r="C8" s="466">
        <v>0</v>
      </c>
      <c r="D8" s="683">
        <v>8097</v>
      </c>
      <c r="E8" s="683">
        <v>5601</v>
      </c>
      <c r="F8" s="683">
        <v>2257</v>
      </c>
      <c r="G8" s="683">
        <v>4147</v>
      </c>
      <c r="H8" s="683">
        <v>7007</v>
      </c>
      <c r="I8" s="348">
        <v>7766</v>
      </c>
      <c r="J8" s="466">
        <v>750</v>
      </c>
      <c r="K8" s="1253">
        <v>35625</v>
      </c>
      <c r="L8" s="1253"/>
      <c r="M8" s="1253">
        <v>15735</v>
      </c>
      <c r="N8" s="1253"/>
      <c r="O8" s="1253">
        <v>1625</v>
      </c>
      <c r="P8" s="1253"/>
      <c r="Q8" s="1253">
        <v>5733</v>
      </c>
      <c r="R8" s="1253"/>
      <c r="S8" s="348">
        <v>6083</v>
      </c>
      <c r="T8" s="348">
        <v>6449</v>
      </c>
    </row>
    <row r="9" spans="1:20" s="352" customFormat="1" ht="19.5" customHeight="1">
      <c r="A9" s="349">
        <v>2005</v>
      </c>
      <c r="B9" s="350">
        <f>SUM(D9:J9)</f>
        <v>31674</v>
      </c>
      <c r="C9" s="465">
        <v>0</v>
      </c>
      <c r="D9" s="674">
        <v>9455</v>
      </c>
      <c r="E9" s="674">
        <v>2133</v>
      </c>
      <c r="F9" s="674">
        <v>1644</v>
      </c>
      <c r="G9" s="674">
        <v>4749</v>
      </c>
      <c r="H9" s="674">
        <v>6573</v>
      </c>
      <c r="I9" s="351">
        <v>6782</v>
      </c>
      <c r="J9" s="465">
        <v>338</v>
      </c>
      <c r="K9" s="1252">
        <f>SUM(M9:T9)</f>
        <v>31674</v>
      </c>
      <c r="L9" s="1252"/>
      <c r="M9" s="1252">
        <v>13899</v>
      </c>
      <c r="N9" s="1252"/>
      <c r="O9" s="1252">
        <v>1723</v>
      </c>
      <c r="P9" s="1252"/>
      <c r="Q9" s="1252">
        <v>5450</v>
      </c>
      <c r="R9" s="1252"/>
      <c r="S9" s="351">
        <v>4867</v>
      </c>
      <c r="T9" s="351">
        <v>5735</v>
      </c>
    </row>
    <row r="10" spans="1:20" s="192" customFormat="1" ht="19.5" customHeight="1">
      <c r="A10" s="330">
        <v>2006</v>
      </c>
      <c r="B10" s="353">
        <f>SUM(C10:J10)</f>
        <v>29769</v>
      </c>
      <c r="C10" s="464">
        <v>547</v>
      </c>
      <c r="D10" s="675">
        <v>8576</v>
      </c>
      <c r="E10" s="675">
        <v>462</v>
      </c>
      <c r="F10" s="675">
        <v>1616</v>
      </c>
      <c r="G10" s="675">
        <v>4096</v>
      </c>
      <c r="H10" s="675">
        <v>7827</v>
      </c>
      <c r="I10" s="354">
        <v>6255</v>
      </c>
      <c r="J10" s="464">
        <v>390</v>
      </c>
      <c r="K10" s="1251">
        <f>SUM(M10:T10)</f>
        <v>29769</v>
      </c>
      <c r="L10" s="1251"/>
      <c r="M10" s="1251">
        <v>13156</v>
      </c>
      <c r="N10" s="1251"/>
      <c r="O10" s="1251">
        <v>1749</v>
      </c>
      <c r="P10" s="1251"/>
      <c r="Q10" s="1251">
        <v>4896</v>
      </c>
      <c r="R10" s="1251"/>
      <c r="S10" s="354">
        <v>4726</v>
      </c>
      <c r="T10" s="354">
        <v>5242</v>
      </c>
    </row>
    <row r="11" s="482" customFormat="1" ht="12.75"/>
    <row r="12" spans="1:19" s="730" customFormat="1" ht="20.25" customHeight="1">
      <c r="A12" s="964" t="s">
        <v>684</v>
      </c>
      <c r="B12" s="1249" t="s">
        <v>685</v>
      </c>
      <c r="C12" s="1250"/>
      <c r="D12" s="1250"/>
      <c r="E12" s="1250"/>
      <c r="F12" s="1250"/>
      <c r="G12" s="1250"/>
      <c r="H12" s="1029" t="s">
        <v>686</v>
      </c>
      <c r="I12" s="1041"/>
      <c r="J12" s="1041"/>
      <c r="K12" s="1041"/>
      <c r="L12" s="1041"/>
      <c r="M12" s="1041"/>
      <c r="N12" s="1041"/>
      <c r="O12" s="1041"/>
      <c r="P12" s="1041"/>
      <c r="Q12" s="1041"/>
      <c r="R12" s="969" t="s">
        <v>1417</v>
      </c>
      <c r="S12" s="934"/>
    </row>
    <row r="13" spans="1:19" s="822" customFormat="1" ht="19.5" customHeight="1">
      <c r="A13" s="965"/>
      <c r="B13" s="782" t="s">
        <v>687</v>
      </c>
      <c r="C13" s="893" t="s">
        <v>688</v>
      </c>
      <c r="D13" s="893" t="s">
        <v>689</v>
      </c>
      <c r="E13" s="893" t="s">
        <v>690</v>
      </c>
      <c r="F13" s="893" t="s">
        <v>691</v>
      </c>
      <c r="G13" s="893" t="s">
        <v>692</v>
      </c>
      <c r="H13" s="946" t="s">
        <v>687</v>
      </c>
      <c r="I13" s="968"/>
      <c r="J13" s="969" t="s">
        <v>693</v>
      </c>
      <c r="K13" s="968"/>
      <c r="L13" s="969" t="s">
        <v>694</v>
      </c>
      <c r="M13" s="968"/>
      <c r="N13" s="969" t="s">
        <v>695</v>
      </c>
      <c r="O13" s="968"/>
      <c r="P13" s="969" t="s">
        <v>696</v>
      </c>
      <c r="Q13" s="934"/>
      <c r="R13" s="970"/>
      <c r="S13" s="1039"/>
    </row>
    <row r="14" spans="1:19" s="730" customFormat="1" ht="30.75" customHeight="1">
      <c r="A14" s="966"/>
      <c r="B14" s="81" t="s">
        <v>471</v>
      </c>
      <c r="C14" s="81" t="s">
        <v>697</v>
      </c>
      <c r="D14" s="81" t="s">
        <v>697</v>
      </c>
      <c r="E14" s="81" t="s">
        <v>697</v>
      </c>
      <c r="F14" s="81" t="s">
        <v>697</v>
      </c>
      <c r="G14" s="107" t="s">
        <v>698</v>
      </c>
      <c r="H14" s="971" t="s">
        <v>471</v>
      </c>
      <c r="I14" s="966"/>
      <c r="J14" s="971"/>
      <c r="K14" s="966"/>
      <c r="L14" s="971"/>
      <c r="M14" s="966"/>
      <c r="N14" s="971"/>
      <c r="O14" s="966"/>
      <c r="P14" s="971"/>
      <c r="Q14" s="878"/>
      <c r="R14" s="971"/>
      <c r="S14" s="878"/>
    </row>
    <row r="15" spans="1:19" s="274" customFormat="1" ht="19.5" customHeight="1">
      <c r="A15" s="504">
        <v>2001</v>
      </c>
      <c r="B15" s="505">
        <f>SUM(C15:G15)</f>
        <v>36962</v>
      </c>
      <c r="C15" s="673">
        <v>11627</v>
      </c>
      <c r="D15" s="507">
        <v>19015</v>
      </c>
      <c r="E15" s="507">
        <v>5033</v>
      </c>
      <c r="F15" s="507">
        <v>1103</v>
      </c>
      <c r="G15" s="507">
        <v>184</v>
      </c>
      <c r="H15" s="507">
        <f aca="true" t="shared" si="0" ref="H15:I17">SUM(J15,L15,N15,P15)</f>
        <v>36962</v>
      </c>
      <c r="I15" s="676">
        <f t="shared" si="0"/>
        <v>128</v>
      </c>
      <c r="J15" s="506">
        <v>11230</v>
      </c>
      <c r="K15" s="676">
        <v>47</v>
      </c>
      <c r="L15" s="506">
        <v>11568</v>
      </c>
      <c r="M15" s="509">
        <v>28</v>
      </c>
      <c r="N15" s="506">
        <v>9942</v>
      </c>
      <c r="O15" s="509">
        <v>36</v>
      </c>
      <c r="P15" s="506">
        <v>4222</v>
      </c>
      <c r="Q15" s="680">
        <v>17</v>
      </c>
      <c r="R15" s="1247">
        <v>2001</v>
      </c>
      <c r="S15" s="1248"/>
    </row>
    <row r="16" spans="1:19" s="274" customFormat="1" ht="19.5" customHeight="1">
      <c r="A16" s="504">
        <v>2002</v>
      </c>
      <c r="B16" s="505">
        <v>36461</v>
      </c>
      <c r="C16" s="673">
        <v>9940</v>
      </c>
      <c r="D16" s="507">
        <v>18779</v>
      </c>
      <c r="E16" s="507">
        <v>6315</v>
      </c>
      <c r="F16" s="507">
        <v>1238</v>
      </c>
      <c r="G16" s="507">
        <v>189</v>
      </c>
      <c r="H16" s="507">
        <f t="shared" si="0"/>
        <v>36461</v>
      </c>
      <c r="I16" s="676">
        <f t="shared" si="0"/>
        <v>142</v>
      </c>
      <c r="J16" s="506">
        <v>11258</v>
      </c>
      <c r="K16" s="676">
        <v>61</v>
      </c>
      <c r="L16" s="506">
        <v>11327</v>
      </c>
      <c r="M16" s="509">
        <v>35</v>
      </c>
      <c r="N16" s="506">
        <v>9803</v>
      </c>
      <c r="O16" s="509">
        <v>22</v>
      </c>
      <c r="P16" s="506">
        <v>4073</v>
      </c>
      <c r="Q16" s="680">
        <v>24</v>
      </c>
      <c r="R16" s="1247">
        <v>2002</v>
      </c>
      <c r="S16" s="1248"/>
    </row>
    <row r="17" spans="1:19" s="274" customFormat="1" ht="19.5" customHeight="1">
      <c r="A17" s="504">
        <v>2003</v>
      </c>
      <c r="B17" s="505">
        <v>37894</v>
      </c>
      <c r="C17" s="673">
        <v>12015</v>
      </c>
      <c r="D17" s="507">
        <v>18179</v>
      </c>
      <c r="E17" s="507">
        <v>6252</v>
      </c>
      <c r="F17" s="507">
        <v>1233</v>
      </c>
      <c r="G17" s="507">
        <v>215</v>
      </c>
      <c r="H17" s="507">
        <f t="shared" si="0"/>
        <v>37894</v>
      </c>
      <c r="I17" s="676">
        <f t="shared" si="0"/>
        <v>177</v>
      </c>
      <c r="J17" s="506">
        <v>11666</v>
      </c>
      <c r="K17" s="676">
        <v>67</v>
      </c>
      <c r="L17" s="506">
        <v>11869</v>
      </c>
      <c r="M17" s="509">
        <v>52</v>
      </c>
      <c r="N17" s="506">
        <v>9982</v>
      </c>
      <c r="O17" s="509">
        <v>32</v>
      </c>
      <c r="P17" s="506">
        <v>4377</v>
      </c>
      <c r="Q17" s="680">
        <v>26</v>
      </c>
      <c r="R17" s="1247">
        <v>2003</v>
      </c>
      <c r="S17" s="1248"/>
    </row>
    <row r="18" spans="1:19" s="274" customFormat="1" ht="19.5" customHeight="1">
      <c r="A18" s="504">
        <v>2004</v>
      </c>
      <c r="B18" s="505">
        <v>35625</v>
      </c>
      <c r="C18" s="673">
        <v>10492</v>
      </c>
      <c r="D18" s="507">
        <v>18145</v>
      </c>
      <c r="E18" s="507">
        <v>5343</v>
      </c>
      <c r="F18" s="507">
        <v>1376</v>
      </c>
      <c r="G18" s="507">
        <v>269</v>
      </c>
      <c r="H18" s="507">
        <v>35625</v>
      </c>
      <c r="I18" s="676">
        <v>163</v>
      </c>
      <c r="J18" s="506">
        <v>10750</v>
      </c>
      <c r="K18" s="676">
        <v>55</v>
      </c>
      <c r="L18" s="506">
        <v>11347</v>
      </c>
      <c r="M18" s="509">
        <v>48</v>
      </c>
      <c r="N18" s="506">
        <v>9625</v>
      </c>
      <c r="O18" s="509">
        <v>41</v>
      </c>
      <c r="P18" s="506">
        <v>3903</v>
      </c>
      <c r="Q18" s="680">
        <v>19</v>
      </c>
      <c r="R18" s="1247">
        <v>2004</v>
      </c>
      <c r="S18" s="1248"/>
    </row>
    <row r="19" spans="1:19" s="352" customFormat="1" ht="19.5" customHeight="1">
      <c r="A19" s="349">
        <v>2005</v>
      </c>
      <c r="B19" s="350">
        <f>SUM(C19:G19)</f>
        <v>31674</v>
      </c>
      <c r="C19" s="674">
        <v>8501</v>
      </c>
      <c r="D19" s="465">
        <v>16475</v>
      </c>
      <c r="E19" s="465">
        <v>4974</v>
      </c>
      <c r="F19" s="465">
        <v>1400</v>
      </c>
      <c r="G19" s="465">
        <v>324</v>
      </c>
      <c r="H19" s="465">
        <f>SUM(J19,L19,N19,P19)</f>
        <v>31674</v>
      </c>
      <c r="I19" s="677">
        <f>SUM(K19,M19,O19,Q19)</f>
        <v>127</v>
      </c>
      <c r="J19" s="351">
        <v>9622</v>
      </c>
      <c r="K19" s="677">
        <v>51</v>
      </c>
      <c r="L19" s="351">
        <v>9871</v>
      </c>
      <c r="M19" s="355">
        <v>40</v>
      </c>
      <c r="N19" s="351">
        <v>8606</v>
      </c>
      <c r="O19" s="355">
        <v>28</v>
      </c>
      <c r="P19" s="351">
        <v>3575</v>
      </c>
      <c r="Q19" s="681">
        <v>8</v>
      </c>
      <c r="R19" s="1242">
        <v>2005</v>
      </c>
      <c r="S19" s="1243"/>
    </row>
    <row r="20" spans="1:19" s="192" customFormat="1" ht="19.5" customHeight="1">
      <c r="A20" s="330">
        <v>2006</v>
      </c>
      <c r="B20" s="353">
        <f>SUM(C20:G20)</f>
        <v>29769</v>
      </c>
      <c r="C20" s="675">
        <v>8614</v>
      </c>
      <c r="D20" s="464">
        <v>14894</v>
      </c>
      <c r="E20" s="464">
        <v>4388</v>
      </c>
      <c r="F20" s="464">
        <v>1475</v>
      </c>
      <c r="G20" s="464">
        <v>398</v>
      </c>
      <c r="H20" s="464">
        <f>SUM(J20,L20,N20,P20)</f>
        <v>29769</v>
      </c>
      <c r="I20" s="678">
        <v>-123</v>
      </c>
      <c r="J20" s="354">
        <v>9156</v>
      </c>
      <c r="K20" s="679">
        <v>-42</v>
      </c>
      <c r="L20" s="354">
        <v>9297</v>
      </c>
      <c r="M20" s="356">
        <v>-29</v>
      </c>
      <c r="N20" s="354">
        <v>8008</v>
      </c>
      <c r="O20" s="356">
        <v>-44</v>
      </c>
      <c r="P20" s="354">
        <v>3308</v>
      </c>
      <c r="Q20" s="682">
        <v>-8</v>
      </c>
      <c r="R20" s="1244">
        <v>2006</v>
      </c>
      <c r="S20" s="1158"/>
    </row>
    <row r="21" spans="1:19" s="214" customFormat="1" ht="12.75">
      <c r="A21" s="229" t="s">
        <v>1278</v>
      </c>
      <c r="R21" s="230"/>
      <c r="S21" s="357" t="s">
        <v>1279</v>
      </c>
    </row>
    <row r="22" spans="1:5" s="214" customFormat="1" ht="33.75" customHeight="1">
      <c r="A22" s="1245" t="s">
        <v>699</v>
      </c>
      <c r="B22" s="1246"/>
      <c r="C22" s="1246"/>
      <c r="D22" s="1246"/>
      <c r="E22" s="1246"/>
    </row>
  </sheetData>
  <mergeCells count="53">
    <mergeCell ref="A1:R1"/>
    <mergeCell ref="B3:J3"/>
    <mergeCell ref="K3:T3"/>
    <mergeCell ref="K4:L4"/>
    <mergeCell ref="M4:N4"/>
    <mergeCell ref="O4:P4"/>
    <mergeCell ref="Q4:R4"/>
    <mergeCell ref="A3:A4"/>
    <mergeCell ref="K5:L5"/>
    <mergeCell ref="M5:N5"/>
    <mergeCell ref="O5:P5"/>
    <mergeCell ref="Q5:R5"/>
    <mergeCell ref="K6:L6"/>
    <mergeCell ref="M6:N6"/>
    <mergeCell ref="O6:P6"/>
    <mergeCell ref="Q6:R6"/>
    <mergeCell ref="K7:L7"/>
    <mergeCell ref="M7:N7"/>
    <mergeCell ref="O7:P7"/>
    <mergeCell ref="Q7:R7"/>
    <mergeCell ref="K8:L8"/>
    <mergeCell ref="M8:N8"/>
    <mergeCell ref="O8:P8"/>
    <mergeCell ref="Q8:R8"/>
    <mergeCell ref="K9:L9"/>
    <mergeCell ref="M9:N9"/>
    <mergeCell ref="O9:P9"/>
    <mergeCell ref="Q9:R9"/>
    <mergeCell ref="K10:L10"/>
    <mergeCell ref="M10:N10"/>
    <mergeCell ref="O10:P10"/>
    <mergeCell ref="Q10:R10"/>
    <mergeCell ref="A12:A14"/>
    <mergeCell ref="B12:G12"/>
    <mergeCell ref="H12:Q12"/>
    <mergeCell ref="R12:S14"/>
    <mergeCell ref="H13:I13"/>
    <mergeCell ref="J13:K13"/>
    <mergeCell ref="L13:M13"/>
    <mergeCell ref="N13:O13"/>
    <mergeCell ref="P13:Q13"/>
    <mergeCell ref="H14:I14"/>
    <mergeCell ref="J14:K14"/>
    <mergeCell ref="L14:M14"/>
    <mergeCell ref="N14:O14"/>
    <mergeCell ref="P14:Q14"/>
    <mergeCell ref="R19:S19"/>
    <mergeCell ref="R20:S20"/>
    <mergeCell ref="A22:E22"/>
    <mergeCell ref="R15:S15"/>
    <mergeCell ref="R16:S16"/>
    <mergeCell ref="R17:S17"/>
    <mergeCell ref="R18:S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zoomScaleSheetLayoutView="100" workbookViewId="0" topLeftCell="D10">
      <selection activeCell="H11" sqref="H11"/>
    </sheetView>
  </sheetViews>
  <sheetFormatPr defaultColWidth="9.140625" defaultRowHeight="12.75"/>
  <cols>
    <col min="1" max="1" width="13.57421875" style="214" customWidth="1"/>
    <col min="2" max="2" width="9.8515625" style="214" customWidth="1"/>
    <col min="3" max="3" width="8.421875" style="214" customWidth="1"/>
    <col min="4" max="4" width="9.00390625" style="214" customWidth="1"/>
    <col min="5" max="5" width="8.57421875" style="214" customWidth="1"/>
    <col min="6" max="6" width="8.7109375" style="214" customWidth="1"/>
    <col min="7" max="7" width="9.7109375" style="214" customWidth="1"/>
    <col min="8" max="8" width="8.7109375" style="214" customWidth="1"/>
    <col min="9" max="9" width="9.421875" style="214" customWidth="1"/>
    <col min="10" max="10" width="10.28125" style="214" customWidth="1"/>
    <col min="11" max="11" width="9.421875" style="214" customWidth="1"/>
    <col min="12" max="12" width="8.00390625" style="214" customWidth="1"/>
    <col min="13" max="14" width="8.421875" style="214" customWidth="1"/>
    <col min="15" max="15" width="7.57421875" style="214" customWidth="1"/>
    <col min="16" max="16" width="14.140625" style="214" customWidth="1"/>
    <col min="17" max="17" width="13.140625" style="214" customWidth="1"/>
    <col min="18" max="16384" width="9.140625" style="214" customWidth="1"/>
  </cols>
  <sheetData>
    <row r="1" spans="1:17" ht="32.25" customHeight="1">
      <c r="A1" s="947" t="s">
        <v>1247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  <c r="O1" s="947"/>
      <c r="P1" s="948"/>
      <c r="Q1" s="948"/>
    </row>
    <row r="2" spans="1:17" s="54" customFormat="1" ht="18" customHeight="1">
      <c r="A2" s="54" t="s">
        <v>803</v>
      </c>
      <c r="Q2" s="55" t="s">
        <v>804</v>
      </c>
    </row>
    <row r="3" spans="1:17" s="54" customFormat="1" ht="30" customHeight="1">
      <c r="A3" s="964" t="s">
        <v>1248</v>
      </c>
      <c r="B3" s="782" t="s">
        <v>805</v>
      </c>
      <c r="C3" s="949" t="s">
        <v>806</v>
      </c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38"/>
      <c r="P3" s="782" t="s">
        <v>807</v>
      </c>
      <c r="Q3" s="941" t="s">
        <v>1249</v>
      </c>
    </row>
    <row r="4" spans="1:17" s="54" customFormat="1" ht="30" customHeight="1">
      <c r="A4" s="1003"/>
      <c r="B4" s="702"/>
      <c r="C4" s="939" t="s">
        <v>808</v>
      </c>
      <c r="D4" s="950"/>
      <c r="E4" s="950"/>
      <c r="F4" s="950"/>
      <c r="G4" s="950"/>
      <c r="H4" s="950"/>
      <c r="I4" s="950"/>
      <c r="J4" s="950"/>
      <c r="K4" s="938"/>
      <c r="L4" s="949" t="s">
        <v>809</v>
      </c>
      <c r="M4" s="950"/>
      <c r="N4" s="950"/>
      <c r="O4" s="938"/>
      <c r="P4" s="837" t="s">
        <v>810</v>
      </c>
      <c r="Q4" s="942"/>
    </row>
    <row r="5" spans="1:17" s="54" customFormat="1" ht="24.75" customHeight="1">
      <c r="A5" s="1003"/>
      <c r="B5" s="702"/>
      <c r="C5" s="782" t="s">
        <v>811</v>
      </c>
      <c r="D5" s="782" t="s">
        <v>812</v>
      </c>
      <c r="E5" s="782" t="s">
        <v>813</v>
      </c>
      <c r="F5" s="782" t="s">
        <v>814</v>
      </c>
      <c r="G5" s="782" t="s">
        <v>813</v>
      </c>
      <c r="H5" s="782" t="s">
        <v>815</v>
      </c>
      <c r="I5" s="782" t="s">
        <v>816</v>
      </c>
      <c r="J5" s="782" t="s">
        <v>817</v>
      </c>
      <c r="K5" s="782" t="s">
        <v>818</v>
      </c>
      <c r="L5" s="782" t="s">
        <v>1255</v>
      </c>
      <c r="M5" s="782" t="s">
        <v>819</v>
      </c>
      <c r="N5" s="782" t="s">
        <v>820</v>
      </c>
      <c r="O5" s="704" t="s">
        <v>821</v>
      </c>
      <c r="P5" s="56" t="s">
        <v>822</v>
      </c>
      <c r="Q5" s="942"/>
    </row>
    <row r="6" spans="1:17" s="54" customFormat="1" ht="24.75" customHeight="1">
      <c r="A6" s="1003"/>
      <c r="B6" s="702"/>
      <c r="C6" s="817"/>
      <c r="D6" s="817"/>
      <c r="E6" s="56" t="s">
        <v>812</v>
      </c>
      <c r="F6" s="817"/>
      <c r="G6" s="56" t="s">
        <v>823</v>
      </c>
      <c r="H6" s="56" t="s">
        <v>824</v>
      </c>
      <c r="I6" s="817"/>
      <c r="J6" s="56" t="s">
        <v>825</v>
      </c>
      <c r="K6" s="817"/>
      <c r="L6" s="817"/>
      <c r="M6" s="817"/>
      <c r="N6" s="817"/>
      <c r="O6" s="817"/>
      <c r="P6" s="903" t="s">
        <v>826</v>
      </c>
      <c r="Q6" s="942"/>
    </row>
    <row r="7" spans="1:17" s="54" customFormat="1" ht="24.75" customHeight="1">
      <c r="A7" s="1003"/>
      <c r="B7" s="702"/>
      <c r="C7" s="817" t="s">
        <v>827</v>
      </c>
      <c r="D7" s="817"/>
      <c r="E7" s="817"/>
      <c r="F7" s="817"/>
      <c r="G7" s="898" t="s">
        <v>828</v>
      </c>
      <c r="H7" s="818" t="s">
        <v>829</v>
      </c>
      <c r="I7" s="817"/>
      <c r="J7" s="904" t="s">
        <v>830</v>
      </c>
      <c r="K7" s="818" t="s">
        <v>831</v>
      </c>
      <c r="L7" s="817" t="s">
        <v>827</v>
      </c>
      <c r="M7" s="898" t="s">
        <v>832</v>
      </c>
      <c r="N7" s="898" t="s">
        <v>833</v>
      </c>
      <c r="O7" s="905"/>
      <c r="P7" s="817" t="s">
        <v>834</v>
      </c>
      <c r="Q7" s="942"/>
    </row>
    <row r="8" spans="1:17" s="54" customFormat="1" ht="24.75" customHeight="1">
      <c r="A8" s="940"/>
      <c r="B8" s="703" t="s">
        <v>835</v>
      </c>
      <c r="C8" s="57" t="s">
        <v>836</v>
      </c>
      <c r="D8" s="835" t="s">
        <v>837</v>
      </c>
      <c r="E8" s="835" t="s">
        <v>838</v>
      </c>
      <c r="F8" s="835" t="s">
        <v>839</v>
      </c>
      <c r="G8" s="906" t="s">
        <v>840</v>
      </c>
      <c r="H8" s="835" t="s">
        <v>841</v>
      </c>
      <c r="I8" s="910" t="s">
        <v>842</v>
      </c>
      <c r="J8" s="837" t="s">
        <v>840</v>
      </c>
      <c r="K8" s="835" t="s">
        <v>840</v>
      </c>
      <c r="L8" s="57" t="s">
        <v>836</v>
      </c>
      <c r="M8" s="835" t="s">
        <v>843</v>
      </c>
      <c r="N8" s="835" t="s">
        <v>843</v>
      </c>
      <c r="O8" s="911" t="s">
        <v>844</v>
      </c>
      <c r="P8" s="57" t="s">
        <v>845</v>
      </c>
      <c r="Q8" s="943"/>
    </row>
    <row r="9" spans="1:17" ht="33" customHeight="1">
      <c r="A9" s="213" t="s">
        <v>1251</v>
      </c>
      <c r="B9" s="261" t="s">
        <v>853</v>
      </c>
      <c r="C9" s="223" t="s">
        <v>853</v>
      </c>
      <c r="D9" s="223" t="s">
        <v>853</v>
      </c>
      <c r="E9" s="223" t="s">
        <v>853</v>
      </c>
      <c r="F9" s="223" t="s">
        <v>853</v>
      </c>
      <c r="G9" s="223" t="s">
        <v>853</v>
      </c>
      <c r="H9" s="223" t="s">
        <v>853</v>
      </c>
      <c r="I9" s="223" t="s">
        <v>853</v>
      </c>
      <c r="J9" s="223" t="s">
        <v>853</v>
      </c>
      <c r="K9" s="223" t="s">
        <v>853</v>
      </c>
      <c r="L9" s="223" t="s">
        <v>853</v>
      </c>
      <c r="M9" s="223" t="s">
        <v>853</v>
      </c>
      <c r="N9" s="223" t="s">
        <v>853</v>
      </c>
      <c r="O9" s="223" t="s">
        <v>853</v>
      </c>
      <c r="P9" s="266" t="s">
        <v>853</v>
      </c>
      <c r="Q9" s="267" t="s">
        <v>1230</v>
      </c>
    </row>
    <row r="10" spans="1:17" ht="33" customHeight="1">
      <c r="A10" s="213" t="s">
        <v>849</v>
      </c>
      <c r="B10" s="261">
        <v>59</v>
      </c>
      <c r="C10" s="223">
        <v>37</v>
      </c>
      <c r="D10" s="223">
        <v>9</v>
      </c>
      <c r="E10" s="223">
        <v>6</v>
      </c>
      <c r="F10" s="223">
        <v>4</v>
      </c>
      <c r="G10" s="223">
        <v>4</v>
      </c>
      <c r="H10" s="223">
        <v>13</v>
      </c>
      <c r="I10" s="223" t="s">
        <v>853</v>
      </c>
      <c r="J10" s="223" t="s">
        <v>853</v>
      </c>
      <c r="K10" s="223">
        <v>1</v>
      </c>
      <c r="L10" s="223" t="s">
        <v>853</v>
      </c>
      <c r="M10" s="223" t="s">
        <v>853</v>
      </c>
      <c r="N10" s="223" t="s">
        <v>853</v>
      </c>
      <c r="O10" s="223" t="s">
        <v>853</v>
      </c>
      <c r="P10" s="268">
        <v>22</v>
      </c>
      <c r="Q10" s="269" t="s">
        <v>1231</v>
      </c>
    </row>
    <row r="11" spans="1:17" ht="33" customHeight="1">
      <c r="A11" s="270" t="s">
        <v>1252</v>
      </c>
      <c r="B11" s="261" t="s">
        <v>853</v>
      </c>
      <c r="C11" s="223" t="s">
        <v>853</v>
      </c>
      <c r="D11" s="223" t="s">
        <v>853</v>
      </c>
      <c r="E11" s="223" t="s">
        <v>853</v>
      </c>
      <c r="F11" s="223" t="s">
        <v>853</v>
      </c>
      <c r="G11" s="223" t="s">
        <v>853</v>
      </c>
      <c r="H11" s="223" t="s">
        <v>853</v>
      </c>
      <c r="I11" s="223" t="s">
        <v>853</v>
      </c>
      <c r="J11" s="223" t="s">
        <v>853</v>
      </c>
      <c r="K11" s="223" t="s">
        <v>853</v>
      </c>
      <c r="L11" s="223" t="s">
        <v>853</v>
      </c>
      <c r="M11" s="223" t="s">
        <v>853</v>
      </c>
      <c r="N11" s="223" t="s">
        <v>853</v>
      </c>
      <c r="O11" s="223" t="s">
        <v>853</v>
      </c>
      <c r="P11" s="268" t="s">
        <v>853</v>
      </c>
      <c r="Q11" s="269" t="s">
        <v>1232</v>
      </c>
    </row>
    <row r="12" spans="1:17" ht="33" customHeight="1">
      <c r="A12" s="270" t="s">
        <v>850</v>
      </c>
      <c r="B12" s="223">
        <v>59</v>
      </c>
      <c r="C12" s="223">
        <v>37</v>
      </c>
      <c r="D12" s="223">
        <v>9</v>
      </c>
      <c r="E12" s="223">
        <v>6</v>
      </c>
      <c r="F12" s="223">
        <v>6</v>
      </c>
      <c r="G12" s="223">
        <v>4</v>
      </c>
      <c r="H12" s="223">
        <v>11</v>
      </c>
      <c r="I12" s="223" t="s">
        <v>853</v>
      </c>
      <c r="J12" s="223" t="s">
        <v>853</v>
      </c>
      <c r="K12" s="223">
        <v>1</v>
      </c>
      <c r="L12" s="223" t="s">
        <v>853</v>
      </c>
      <c r="M12" s="223" t="s">
        <v>853</v>
      </c>
      <c r="N12" s="223" t="s">
        <v>853</v>
      </c>
      <c r="O12" s="223" t="s">
        <v>853</v>
      </c>
      <c r="P12" s="268">
        <v>22</v>
      </c>
      <c r="Q12" s="269" t="s">
        <v>1233</v>
      </c>
    </row>
    <row r="13" spans="1:17" ht="33" customHeight="1">
      <c r="A13" s="213" t="s">
        <v>1253</v>
      </c>
      <c r="B13" s="261" t="s">
        <v>853</v>
      </c>
      <c r="C13" s="223" t="s">
        <v>853</v>
      </c>
      <c r="D13" s="223" t="s">
        <v>853</v>
      </c>
      <c r="E13" s="223" t="s">
        <v>853</v>
      </c>
      <c r="F13" s="223" t="s">
        <v>853</v>
      </c>
      <c r="G13" s="223" t="s">
        <v>853</v>
      </c>
      <c r="H13" s="223" t="s">
        <v>853</v>
      </c>
      <c r="I13" s="223" t="s">
        <v>853</v>
      </c>
      <c r="J13" s="223" t="s">
        <v>853</v>
      </c>
      <c r="K13" s="223" t="s">
        <v>853</v>
      </c>
      <c r="L13" s="223" t="s">
        <v>853</v>
      </c>
      <c r="M13" s="223" t="s">
        <v>853</v>
      </c>
      <c r="N13" s="223" t="s">
        <v>853</v>
      </c>
      <c r="O13" s="223" t="s">
        <v>853</v>
      </c>
      <c r="P13" s="268" t="s">
        <v>853</v>
      </c>
      <c r="Q13" s="269" t="s">
        <v>1234</v>
      </c>
    </row>
    <row r="14" spans="1:17" ht="33" customHeight="1">
      <c r="A14" s="213" t="s">
        <v>851</v>
      </c>
      <c r="B14" s="261">
        <v>65</v>
      </c>
      <c r="C14" s="223">
        <v>42</v>
      </c>
      <c r="D14" s="223">
        <v>9</v>
      </c>
      <c r="E14" s="223">
        <v>6</v>
      </c>
      <c r="F14" s="223">
        <v>7</v>
      </c>
      <c r="G14" s="223">
        <v>4</v>
      </c>
      <c r="H14" s="223">
        <v>13</v>
      </c>
      <c r="I14" s="223" t="s">
        <v>853</v>
      </c>
      <c r="J14" s="223">
        <v>1</v>
      </c>
      <c r="K14" s="223">
        <v>2</v>
      </c>
      <c r="L14" s="223" t="s">
        <v>853</v>
      </c>
      <c r="M14" s="223" t="s">
        <v>853</v>
      </c>
      <c r="N14" s="223" t="s">
        <v>853</v>
      </c>
      <c r="O14" s="223" t="s">
        <v>853</v>
      </c>
      <c r="P14" s="268">
        <v>23</v>
      </c>
      <c r="Q14" s="269" t="s">
        <v>1235</v>
      </c>
    </row>
    <row r="15" spans="1:17" ht="33" customHeight="1">
      <c r="A15" s="270" t="s">
        <v>1254</v>
      </c>
      <c r="B15" s="261" t="s">
        <v>853</v>
      </c>
      <c r="C15" s="223" t="s">
        <v>853</v>
      </c>
      <c r="D15" s="223" t="s">
        <v>853</v>
      </c>
      <c r="E15" s="223" t="s">
        <v>853</v>
      </c>
      <c r="F15" s="223" t="s">
        <v>853</v>
      </c>
      <c r="G15" s="223" t="s">
        <v>853</v>
      </c>
      <c r="H15" s="223" t="s">
        <v>853</v>
      </c>
      <c r="I15" s="223" t="s">
        <v>853</v>
      </c>
      <c r="J15" s="223" t="s">
        <v>853</v>
      </c>
      <c r="K15" s="223" t="s">
        <v>853</v>
      </c>
      <c r="L15" s="223" t="s">
        <v>853</v>
      </c>
      <c r="M15" s="223" t="s">
        <v>853</v>
      </c>
      <c r="N15" s="223" t="s">
        <v>853</v>
      </c>
      <c r="O15" s="223" t="s">
        <v>853</v>
      </c>
      <c r="P15" s="268" t="s">
        <v>853</v>
      </c>
      <c r="Q15" s="269" t="s">
        <v>1236</v>
      </c>
    </row>
    <row r="16" spans="1:17" ht="33" customHeight="1">
      <c r="A16" s="270" t="s">
        <v>852</v>
      </c>
      <c r="B16" s="271">
        <v>63</v>
      </c>
      <c r="C16" s="271">
        <v>42</v>
      </c>
      <c r="D16" s="271">
        <v>9</v>
      </c>
      <c r="E16" s="271">
        <v>6</v>
      </c>
      <c r="F16" s="271">
        <v>9</v>
      </c>
      <c r="G16" s="271">
        <v>4</v>
      </c>
      <c r="H16" s="271">
        <v>11</v>
      </c>
      <c r="I16" s="223" t="s">
        <v>853</v>
      </c>
      <c r="J16" s="271">
        <v>1</v>
      </c>
      <c r="K16" s="271">
        <v>2</v>
      </c>
      <c r="L16" s="223" t="s">
        <v>853</v>
      </c>
      <c r="M16" s="223" t="s">
        <v>853</v>
      </c>
      <c r="N16" s="223" t="s">
        <v>853</v>
      </c>
      <c r="O16" s="223" t="s">
        <v>853</v>
      </c>
      <c r="P16" s="272">
        <v>21</v>
      </c>
      <c r="Q16" s="269" t="s">
        <v>1237</v>
      </c>
    </row>
    <row r="17" spans="1:17" ht="33" customHeight="1">
      <c r="A17" s="232" t="s">
        <v>846</v>
      </c>
      <c r="B17" s="271">
        <v>62</v>
      </c>
      <c r="C17" s="271">
        <v>41</v>
      </c>
      <c r="D17" s="271">
        <v>9</v>
      </c>
      <c r="E17" s="271">
        <v>6</v>
      </c>
      <c r="F17" s="271">
        <v>8</v>
      </c>
      <c r="G17" s="271">
        <v>4</v>
      </c>
      <c r="H17" s="271">
        <v>11</v>
      </c>
      <c r="I17" s="223" t="s">
        <v>853</v>
      </c>
      <c r="J17" s="271">
        <v>1</v>
      </c>
      <c r="K17" s="271">
        <v>2</v>
      </c>
      <c r="L17" s="223" t="s">
        <v>853</v>
      </c>
      <c r="M17" s="223" t="s">
        <v>853</v>
      </c>
      <c r="N17" s="223" t="s">
        <v>853</v>
      </c>
      <c r="O17" s="223" t="s">
        <v>853</v>
      </c>
      <c r="P17" s="272">
        <v>21</v>
      </c>
      <c r="Q17" s="225" t="s">
        <v>847</v>
      </c>
    </row>
    <row r="18" spans="1:17" s="192" customFormat="1" ht="33" customHeight="1">
      <c r="A18" s="190" t="s">
        <v>848</v>
      </c>
      <c r="B18" s="52">
        <f>SUM(C18,P18)</f>
        <v>62</v>
      </c>
      <c r="C18" s="52">
        <f>SUM(D18:K18)</f>
        <v>41</v>
      </c>
      <c r="D18" s="52">
        <v>9</v>
      </c>
      <c r="E18" s="52">
        <v>7</v>
      </c>
      <c r="F18" s="52">
        <v>6</v>
      </c>
      <c r="G18" s="52">
        <v>5</v>
      </c>
      <c r="H18" s="52">
        <v>11</v>
      </c>
      <c r="I18" s="693" t="s">
        <v>853</v>
      </c>
      <c r="J18" s="52">
        <v>1</v>
      </c>
      <c r="K18" s="52">
        <v>2</v>
      </c>
      <c r="L18" s="200" t="s">
        <v>526</v>
      </c>
      <c r="M18" s="200" t="s">
        <v>526</v>
      </c>
      <c r="N18" s="200" t="s">
        <v>526</v>
      </c>
      <c r="O18" s="200" t="s">
        <v>526</v>
      </c>
      <c r="P18" s="154">
        <v>21</v>
      </c>
      <c r="Q18" s="191" t="s">
        <v>848</v>
      </c>
    </row>
    <row r="19" spans="1:17" s="274" customFormat="1" ht="15.75" customHeight="1">
      <c r="A19" s="273" t="s">
        <v>185</v>
      </c>
      <c r="L19" s="957" t="s">
        <v>186</v>
      </c>
      <c r="M19" s="957"/>
      <c r="N19" s="957"/>
      <c r="O19" s="957"/>
      <c r="P19" s="957"/>
      <c r="Q19" s="957"/>
    </row>
    <row r="20" s="274" customFormat="1" ht="15.75" customHeight="1">
      <c r="A20" s="274" t="s">
        <v>187</v>
      </c>
    </row>
  </sheetData>
  <mergeCells count="7">
    <mergeCell ref="L19:Q19"/>
    <mergeCell ref="A1:Q1"/>
    <mergeCell ref="C3:O3"/>
    <mergeCell ref="C4:K4"/>
    <mergeCell ref="L4:O4"/>
    <mergeCell ref="A3:A8"/>
    <mergeCell ref="Q3:Q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G7" sqref="G7"/>
    </sheetView>
  </sheetViews>
  <sheetFormatPr defaultColWidth="9.140625" defaultRowHeight="12.75"/>
  <cols>
    <col min="1" max="1" width="10.8515625" style="212" customWidth="1"/>
    <col min="2" max="2" width="12.28125" style="212" customWidth="1"/>
    <col min="3" max="3" width="12.140625" style="212" customWidth="1"/>
    <col min="4" max="12" width="10.8515625" style="212" customWidth="1"/>
    <col min="13" max="13" width="12.8515625" style="212" customWidth="1"/>
    <col min="14" max="14" width="10.57421875" style="212" customWidth="1"/>
    <col min="15" max="16384" width="9.140625" style="212" customWidth="1"/>
  </cols>
  <sheetData>
    <row r="1" spans="1:14" ht="32.25" customHeight="1">
      <c r="A1" s="1052" t="s">
        <v>1295</v>
      </c>
      <c r="B1" s="1052"/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  <c r="N1" s="1052"/>
    </row>
    <row r="2" spans="1:14" s="54" customFormat="1" ht="18" customHeight="1">
      <c r="A2" s="54" t="s">
        <v>700</v>
      </c>
      <c r="N2" s="55" t="s">
        <v>701</v>
      </c>
    </row>
    <row r="3" spans="1:14" s="730" customFormat="1" ht="26.25" customHeight="1">
      <c r="A3" s="1120" t="s">
        <v>458</v>
      </c>
      <c r="B3" s="1060" t="s">
        <v>702</v>
      </c>
      <c r="C3" s="1260"/>
      <c r="D3" s="1260"/>
      <c r="E3" s="1260"/>
      <c r="F3" s="1260"/>
      <c r="G3" s="1260"/>
      <c r="H3" s="1260"/>
      <c r="I3" s="1260"/>
      <c r="J3" s="1260"/>
      <c r="K3" s="1260"/>
      <c r="L3" s="1260"/>
      <c r="M3" s="1260"/>
      <c r="N3" s="1000" t="s">
        <v>522</v>
      </c>
    </row>
    <row r="4" spans="1:14" s="730" customFormat="1" ht="25.5" customHeight="1">
      <c r="A4" s="1035"/>
      <c r="B4" s="747" t="s">
        <v>703</v>
      </c>
      <c r="C4" s="748" t="s">
        <v>704</v>
      </c>
      <c r="D4" s="1258" t="s">
        <v>705</v>
      </c>
      <c r="E4" s="1129"/>
      <c r="F4" s="1129"/>
      <c r="G4" s="1129"/>
      <c r="H4" s="1129"/>
      <c r="I4" s="1129"/>
      <c r="J4" s="1129"/>
      <c r="K4" s="1129"/>
      <c r="L4" s="1128"/>
      <c r="M4" s="749" t="s">
        <v>706</v>
      </c>
      <c r="N4" s="1001"/>
    </row>
    <row r="5" spans="1:14" s="730" customFormat="1" ht="25.5" customHeight="1">
      <c r="A5" s="1035"/>
      <c r="B5" s="739" t="s">
        <v>707</v>
      </c>
      <c r="C5" s="688" t="s">
        <v>708</v>
      </c>
      <c r="D5" s="747" t="s">
        <v>709</v>
      </c>
      <c r="E5" s="747" t="s">
        <v>710</v>
      </c>
      <c r="F5" s="747" t="s">
        <v>711</v>
      </c>
      <c r="G5" s="747" t="s">
        <v>712</v>
      </c>
      <c r="H5" s="747" t="s">
        <v>713</v>
      </c>
      <c r="I5" s="747" t="s">
        <v>714</v>
      </c>
      <c r="J5" s="747" t="s">
        <v>715</v>
      </c>
      <c r="K5" s="725" t="s">
        <v>716</v>
      </c>
      <c r="L5" s="725" t="s">
        <v>717</v>
      </c>
      <c r="M5" s="751" t="s">
        <v>718</v>
      </c>
      <c r="N5" s="1001"/>
    </row>
    <row r="6" spans="1:14" s="730" customFormat="1" ht="25.5" customHeight="1">
      <c r="A6" s="1036"/>
      <c r="B6" s="745" t="s">
        <v>719</v>
      </c>
      <c r="C6" s="526" t="s">
        <v>720</v>
      </c>
      <c r="D6" s="745" t="s">
        <v>471</v>
      </c>
      <c r="E6" s="745" t="s">
        <v>721</v>
      </c>
      <c r="F6" s="81" t="s">
        <v>722</v>
      </c>
      <c r="G6" s="81" t="s">
        <v>723</v>
      </c>
      <c r="H6" s="745" t="s">
        <v>724</v>
      </c>
      <c r="I6" s="745" t="s">
        <v>725</v>
      </c>
      <c r="J6" s="745" t="s">
        <v>726</v>
      </c>
      <c r="K6" s="526" t="s">
        <v>727</v>
      </c>
      <c r="L6" s="744" t="s">
        <v>476</v>
      </c>
      <c r="M6" s="526" t="s">
        <v>728</v>
      </c>
      <c r="N6" s="999"/>
    </row>
    <row r="7" spans="1:14" s="195" customFormat="1" ht="64.5" customHeight="1">
      <c r="A7" s="193" t="s">
        <v>846</v>
      </c>
      <c r="B7" s="47">
        <v>3460</v>
      </c>
      <c r="C7" s="345">
        <v>36434</v>
      </c>
      <c r="D7" s="346">
        <v>2071</v>
      </c>
      <c r="E7" s="345">
        <v>114</v>
      </c>
      <c r="F7" s="345">
        <v>173</v>
      </c>
      <c r="G7" s="345">
        <v>729</v>
      </c>
      <c r="H7" s="345">
        <v>462</v>
      </c>
      <c r="I7" s="345">
        <v>85</v>
      </c>
      <c r="J7" s="345">
        <v>97</v>
      </c>
      <c r="K7" s="345">
        <v>5</v>
      </c>
      <c r="L7" s="345">
        <v>406</v>
      </c>
      <c r="M7" s="345">
        <v>851</v>
      </c>
      <c r="N7" s="194" t="s">
        <v>846</v>
      </c>
    </row>
    <row r="8" spans="1:14" s="192" customFormat="1" ht="64.5" customHeight="1">
      <c r="A8" s="190" t="s">
        <v>517</v>
      </c>
      <c r="B8" s="51">
        <v>3664</v>
      </c>
      <c r="C8" s="52">
        <v>34920</v>
      </c>
      <c r="D8" s="20">
        <f>SUM(E8:L8)</f>
        <v>7830</v>
      </c>
      <c r="E8" s="52">
        <v>358</v>
      </c>
      <c r="F8" s="52">
        <v>729</v>
      </c>
      <c r="G8" s="52">
        <v>3267</v>
      </c>
      <c r="H8" s="52">
        <v>1834</v>
      </c>
      <c r="I8" s="52">
        <v>421</v>
      </c>
      <c r="J8" s="52">
        <v>431</v>
      </c>
      <c r="K8" s="52">
        <v>5</v>
      </c>
      <c r="L8" s="52">
        <v>785</v>
      </c>
      <c r="M8" s="52">
        <v>603</v>
      </c>
      <c r="N8" s="254" t="s">
        <v>517</v>
      </c>
    </row>
    <row r="9" spans="1:14" s="274" customFormat="1" ht="17.25" customHeight="1">
      <c r="A9" s="229" t="s">
        <v>729</v>
      </c>
      <c r="N9" s="285" t="s">
        <v>730</v>
      </c>
    </row>
    <row r="10" spans="1:14" ht="18" customHeight="1">
      <c r="A10" s="229"/>
      <c r="I10" s="230"/>
      <c r="L10" s="213"/>
      <c r="N10" s="230"/>
    </row>
    <row r="11" ht="18" customHeight="1">
      <c r="A11" s="214"/>
    </row>
    <row r="12" ht="19.5" customHeight="1"/>
    <row r="13" ht="19.5" customHeight="1"/>
    <row r="14" ht="19.5" customHeight="1"/>
    <row r="15" ht="19.5" customHeight="1"/>
  </sheetData>
  <mergeCells count="5">
    <mergeCell ref="A1:N1"/>
    <mergeCell ref="A3:A6"/>
    <mergeCell ref="B3:M3"/>
    <mergeCell ref="D4:L4"/>
    <mergeCell ref="N3:N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4">
      <selection activeCell="G8" sqref="G8"/>
    </sheetView>
  </sheetViews>
  <sheetFormatPr defaultColWidth="9.140625" defaultRowHeight="12.75"/>
  <cols>
    <col min="1" max="1" width="16.140625" style="294" customWidth="1"/>
    <col min="2" max="2" width="13.00390625" style="294" customWidth="1"/>
    <col min="3" max="3" width="12.57421875" style="294" customWidth="1"/>
    <col min="4" max="4" width="11.8515625" style="294" customWidth="1"/>
    <col min="5" max="5" width="12.00390625" style="294" customWidth="1"/>
    <col min="6" max="6" width="15.140625" style="294" customWidth="1"/>
    <col min="7" max="7" width="12.57421875" style="294" customWidth="1"/>
    <col min="8" max="8" width="12.00390625" style="294" customWidth="1"/>
    <col min="9" max="9" width="12.421875" style="294" customWidth="1"/>
    <col min="10" max="10" width="14.7109375" style="294" customWidth="1"/>
    <col min="11" max="11" width="10.8515625" style="294" customWidth="1"/>
    <col min="12" max="12" width="14.7109375" style="294" customWidth="1"/>
    <col min="13" max="13" width="16.57421875" style="294" customWidth="1"/>
    <col min="14" max="14" width="15.421875" style="294" customWidth="1"/>
    <col min="15" max="15" width="14.28125" style="294" customWidth="1"/>
    <col min="16" max="16" width="16.140625" style="294" customWidth="1"/>
    <col min="17" max="18" width="13.57421875" style="294" customWidth="1"/>
    <col min="19" max="16384" width="9.140625" style="294" customWidth="1"/>
  </cols>
  <sheetData>
    <row r="1" spans="1:10" s="989" customFormat="1" ht="32.25" customHeight="1">
      <c r="A1" s="981" t="s">
        <v>1296</v>
      </c>
      <c r="B1" s="981"/>
      <c r="C1" s="981"/>
      <c r="D1" s="981"/>
      <c r="E1" s="981"/>
      <c r="F1" s="981"/>
      <c r="G1" s="981"/>
      <c r="H1" s="981"/>
      <c r="I1" s="981"/>
      <c r="J1" s="981"/>
    </row>
    <row r="2" spans="1:10" s="54" customFormat="1" ht="18" customHeight="1">
      <c r="A2" s="797" t="s">
        <v>1297</v>
      </c>
      <c r="J2" s="55" t="s">
        <v>1298</v>
      </c>
    </row>
    <row r="3" spans="1:10" s="274" customFormat="1" ht="36.75" customHeight="1">
      <c r="A3" s="1109" t="s">
        <v>1299</v>
      </c>
      <c r="B3" s="1261" t="s">
        <v>1300</v>
      </c>
      <c r="C3" s="1214"/>
      <c r="D3" s="1214"/>
      <c r="E3" s="1214"/>
      <c r="F3" s="1214"/>
      <c r="G3" s="1214"/>
      <c r="H3" s="1215"/>
      <c r="I3" s="1262" t="s">
        <v>1301</v>
      </c>
      <c r="J3" s="1216" t="s">
        <v>1302</v>
      </c>
    </row>
    <row r="4" spans="1:10" s="274" customFormat="1" ht="61.5" customHeight="1">
      <c r="A4" s="1213"/>
      <c r="B4" s="339" t="s">
        <v>1303</v>
      </c>
      <c r="C4" s="339" t="s">
        <v>1304</v>
      </c>
      <c r="D4" s="339" t="s">
        <v>1305</v>
      </c>
      <c r="E4" s="339" t="s">
        <v>1306</v>
      </c>
      <c r="F4" s="339" t="s">
        <v>1307</v>
      </c>
      <c r="G4" s="339" t="s">
        <v>1308</v>
      </c>
      <c r="H4" s="339" t="s">
        <v>1309</v>
      </c>
      <c r="I4" s="1263"/>
      <c r="J4" s="1217"/>
    </row>
    <row r="5" spans="1:10" s="334" customFormat="1" ht="24.75" customHeight="1">
      <c r="A5" s="158" t="s">
        <v>232</v>
      </c>
      <c r="B5" s="510">
        <f>SUM(C5:H5)</f>
        <v>63635</v>
      </c>
      <c r="C5" s="510">
        <v>5302</v>
      </c>
      <c r="D5" s="511">
        <v>28348</v>
      </c>
      <c r="E5" s="382" t="s">
        <v>1310</v>
      </c>
      <c r="F5" s="511">
        <v>700</v>
      </c>
      <c r="G5" s="511">
        <v>27953</v>
      </c>
      <c r="H5" s="510">
        <v>1332</v>
      </c>
      <c r="I5" s="510">
        <v>75841</v>
      </c>
      <c r="J5" s="406" t="s">
        <v>1230</v>
      </c>
    </row>
    <row r="6" spans="1:10" s="335" customFormat="1" ht="24.75" customHeight="1">
      <c r="A6" s="198" t="s">
        <v>341</v>
      </c>
      <c r="B6" s="512">
        <v>10013</v>
      </c>
      <c r="C6" s="510">
        <v>2447</v>
      </c>
      <c r="D6" s="510">
        <v>808</v>
      </c>
      <c r="E6" s="510">
        <v>132</v>
      </c>
      <c r="F6" s="510">
        <v>339</v>
      </c>
      <c r="G6" s="510">
        <v>875</v>
      </c>
      <c r="H6" s="510">
        <v>5412</v>
      </c>
      <c r="I6" s="510">
        <v>28544</v>
      </c>
      <c r="J6" s="242" t="s">
        <v>1231</v>
      </c>
    </row>
    <row r="7" spans="1:10" s="334" customFormat="1" ht="24.75" customHeight="1">
      <c r="A7" s="158" t="s">
        <v>231</v>
      </c>
      <c r="B7" s="510">
        <f>SUM(C7:H7)</f>
        <v>19886</v>
      </c>
      <c r="C7" s="510">
        <v>13501</v>
      </c>
      <c r="D7" s="511">
        <v>5391</v>
      </c>
      <c r="E7" s="382" t="s">
        <v>1311</v>
      </c>
      <c r="F7" s="510">
        <v>552</v>
      </c>
      <c r="G7" s="684" t="s">
        <v>1311</v>
      </c>
      <c r="H7" s="510">
        <v>442</v>
      </c>
      <c r="I7" s="510">
        <v>101762</v>
      </c>
      <c r="J7" s="242" t="s">
        <v>1232</v>
      </c>
    </row>
    <row r="8" spans="1:10" s="335" customFormat="1" ht="24.75" customHeight="1">
      <c r="A8" s="198" t="s">
        <v>342</v>
      </c>
      <c r="B8" s="512">
        <v>8017</v>
      </c>
      <c r="C8" s="510">
        <v>1676</v>
      </c>
      <c r="D8" s="510">
        <v>1391</v>
      </c>
      <c r="E8" s="382" t="s">
        <v>527</v>
      </c>
      <c r="F8" s="382" t="s">
        <v>527</v>
      </c>
      <c r="G8" s="510">
        <v>470</v>
      </c>
      <c r="H8" s="510">
        <v>4480</v>
      </c>
      <c r="I8" s="510">
        <v>17795</v>
      </c>
      <c r="J8" s="242" t="s">
        <v>1256</v>
      </c>
    </row>
    <row r="9" spans="1:10" s="334" customFormat="1" ht="24.75" customHeight="1">
      <c r="A9" s="158" t="s">
        <v>230</v>
      </c>
      <c r="B9" s="510">
        <v>51284</v>
      </c>
      <c r="C9" s="510">
        <v>8343</v>
      </c>
      <c r="D9" s="511">
        <v>1834</v>
      </c>
      <c r="E9" s="382" t="s">
        <v>527</v>
      </c>
      <c r="F9" s="510">
        <v>1000</v>
      </c>
      <c r="G9" s="511">
        <v>39167</v>
      </c>
      <c r="H9" s="510">
        <v>940</v>
      </c>
      <c r="I9" s="510">
        <v>27095</v>
      </c>
      <c r="J9" s="242" t="s">
        <v>1234</v>
      </c>
    </row>
    <row r="10" spans="1:10" s="335" customFormat="1" ht="24.75" customHeight="1">
      <c r="A10" s="198" t="s">
        <v>343</v>
      </c>
      <c r="B10" s="512">
        <v>8182</v>
      </c>
      <c r="C10" s="382" t="s">
        <v>527</v>
      </c>
      <c r="D10" s="510">
        <v>1036</v>
      </c>
      <c r="E10" s="510">
        <v>75</v>
      </c>
      <c r="F10" s="510">
        <v>496</v>
      </c>
      <c r="G10" s="510">
        <v>6244</v>
      </c>
      <c r="H10" s="510">
        <v>331</v>
      </c>
      <c r="I10" s="510">
        <v>21567</v>
      </c>
      <c r="J10" s="242" t="s">
        <v>1235</v>
      </c>
    </row>
    <row r="11" spans="1:10" s="335" customFormat="1" ht="24.75" customHeight="1">
      <c r="A11" s="158" t="s">
        <v>229</v>
      </c>
      <c r="B11" s="510">
        <f>SUM(C11:H11)</f>
        <v>55520</v>
      </c>
      <c r="C11" s="510">
        <v>9697</v>
      </c>
      <c r="D11" s="511">
        <v>1018</v>
      </c>
      <c r="E11" s="382" t="s">
        <v>1008</v>
      </c>
      <c r="F11" s="510">
        <v>500</v>
      </c>
      <c r="G11" s="511">
        <v>41947</v>
      </c>
      <c r="H11" s="510">
        <v>2358</v>
      </c>
      <c r="I11" s="510">
        <v>29982</v>
      </c>
      <c r="J11" s="242" t="s">
        <v>1236</v>
      </c>
    </row>
    <row r="12" spans="1:10" s="195" customFormat="1" ht="24.75" customHeight="1">
      <c r="A12" s="198" t="s">
        <v>790</v>
      </c>
      <c r="B12" s="510">
        <v>7362</v>
      </c>
      <c r="C12" s="382" t="s">
        <v>1293</v>
      </c>
      <c r="D12" s="510">
        <v>932</v>
      </c>
      <c r="E12" s="510">
        <v>67</v>
      </c>
      <c r="F12" s="510">
        <v>446</v>
      </c>
      <c r="G12" s="510">
        <v>5620</v>
      </c>
      <c r="H12" s="510">
        <v>297</v>
      </c>
      <c r="I12" s="510">
        <v>19410</v>
      </c>
      <c r="J12" s="242" t="s">
        <v>1237</v>
      </c>
    </row>
    <row r="13" spans="1:10" s="335" customFormat="1" ht="24.75" customHeight="1">
      <c r="A13" s="340" t="s">
        <v>1290</v>
      </c>
      <c r="B13" s="510">
        <f>SUM(C13:H13)</f>
        <v>259304</v>
      </c>
      <c r="C13" s="510">
        <v>9243</v>
      </c>
      <c r="D13" s="510">
        <v>11938</v>
      </c>
      <c r="E13" s="510">
        <v>1306</v>
      </c>
      <c r="F13" s="510">
        <v>1010</v>
      </c>
      <c r="G13" s="510">
        <v>212727</v>
      </c>
      <c r="H13" s="510">
        <v>23080</v>
      </c>
      <c r="I13" s="510">
        <v>242064</v>
      </c>
      <c r="J13" s="341" t="s">
        <v>1290</v>
      </c>
    </row>
    <row r="14" spans="1:10" s="337" customFormat="1" ht="24.75" customHeight="1">
      <c r="A14" s="342" t="s">
        <v>1312</v>
      </c>
      <c r="B14" s="513">
        <f>SUM(C14:H14)</f>
        <v>188951</v>
      </c>
      <c r="C14" s="513">
        <v>12221</v>
      </c>
      <c r="D14" s="513">
        <v>24084</v>
      </c>
      <c r="E14" s="513">
        <v>1616</v>
      </c>
      <c r="F14" s="513">
        <v>302</v>
      </c>
      <c r="G14" s="513">
        <v>88534</v>
      </c>
      <c r="H14" s="513">
        <v>62194</v>
      </c>
      <c r="I14" s="514">
        <v>121514</v>
      </c>
      <c r="J14" s="343" t="s">
        <v>1312</v>
      </c>
    </row>
    <row r="15" spans="1:10" s="214" customFormat="1" ht="17.25" customHeight="1">
      <c r="A15" s="229" t="s">
        <v>206</v>
      </c>
      <c r="J15" s="230" t="s">
        <v>207</v>
      </c>
    </row>
    <row r="16" s="344" customFormat="1" ht="13.5"/>
    <row r="17" s="344" customFormat="1" ht="13.5"/>
    <row r="18" s="344" customFormat="1" ht="13.5"/>
    <row r="19" s="344" customFormat="1" ht="13.5"/>
    <row r="20" s="344" customFormat="1" ht="13.5"/>
    <row r="21" s="344" customFormat="1" ht="13.5"/>
    <row r="22" s="344" customFormat="1" ht="13.5"/>
    <row r="23" s="344" customFormat="1" ht="13.5"/>
    <row r="24" s="344" customFormat="1" ht="13.5"/>
    <row r="25" s="344" customFormat="1" ht="13.5"/>
    <row r="26" s="344" customFormat="1" ht="13.5"/>
  </sheetData>
  <mergeCells count="5">
    <mergeCell ref="A1:J1"/>
    <mergeCell ref="A3:A4"/>
    <mergeCell ref="B3:H3"/>
    <mergeCell ref="I3:I4"/>
    <mergeCell ref="J3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 topLeftCell="C10">
      <selection activeCell="K9" sqref="K9"/>
    </sheetView>
  </sheetViews>
  <sheetFormatPr defaultColWidth="9.140625" defaultRowHeight="12.75"/>
  <cols>
    <col min="1" max="1" width="13.57421875" style="294" customWidth="1"/>
    <col min="2" max="2" width="7.28125" style="294" customWidth="1"/>
    <col min="3" max="3" width="7.140625" style="294" customWidth="1"/>
    <col min="4" max="4" width="8.57421875" style="294" customWidth="1"/>
    <col min="5" max="5" width="8.7109375" style="294" customWidth="1"/>
    <col min="6" max="6" width="8.57421875" style="294" customWidth="1"/>
    <col min="7" max="7" width="7.57421875" style="294" customWidth="1"/>
    <col min="8" max="8" width="7.8515625" style="294" customWidth="1"/>
    <col min="9" max="9" width="7.57421875" style="294" customWidth="1"/>
    <col min="10" max="10" width="8.421875" style="294" customWidth="1"/>
    <col min="11" max="11" width="8.140625" style="294" customWidth="1"/>
    <col min="12" max="12" width="8.7109375" style="294" customWidth="1"/>
    <col min="13" max="13" width="8.421875" style="294" customWidth="1"/>
    <col min="14" max="14" width="8.7109375" style="294" customWidth="1"/>
    <col min="15" max="15" width="7.7109375" style="294" customWidth="1"/>
    <col min="16" max="17" width="8.28125" style="294" customWidth="1"/>
    <col min="18" max="18" width="12.421875" style="294" customWidth="1"/>
    <col min="19" max="16384" width="9.140625" style="294" customWidth="1"/>
  </cols>
  <sheetData>
    <row r="1" spans="1:18" s="333" customFormat="1" ht="32.25" customHeight="1">
      <c r="A1" s="1052" t="s">
        <v>1017</v>
      </c>
      <c r="B1" s="1052"/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  <c r="N1" s="1052"/>
      <c r="O1" s="1052"/>
      <c r="P1" s="1052"/>
      <c r="Q1" s="1052"/>
      <c r="R1" s="1052"/>
    </row>
    <row r="2" spans="1:16" s="54" customFormat="1" ht="18" customHeight="1">
      <c r="A2" s="54" t="s">
        <v>1018</v>
      </c>
      <c r="P2" s="55" t="s">
        <v>1019</v>
      </c>
    </row>
    <row r="3" spans="1:18" s="730" customFormat="1" ht="33" customHeight="1">
      <c r="A3" s="1007" t="s">
        <v>1281</v>
      </c>
      <c r="B3" s="726" t="s">
        <v>1020</v>
      </c>
      <c r="C3" s="727"/>
      <c r="D3" s="727"/>
      <c r="E3" s="727"/>
      <c r="F3" s="727"/>
      <c r="G3" s="727"/>
      <c r="H3" s="728"/>
      <c r="I3" s="728"/>
      <c r="J3" s="729" t="s">
        <v>1021</v>
      </c>
      <c r="K3" s="728"/>
      <c r="L3" s="728"/>
      <c r="M3" s="728"/>
      <c r="N3" s="728"/>
      <c r="O3" s="728"/>
      <c r="P3" s="728"/>
      <c r="Q3" s="728"/>
      <c r="R3" s="969" t="s">
        <v>1417</v>
      </c>
    </row>
    <row r="4" spans="1:18" s="730" customFormat="1" ht="33" customHeight="1">
      <c r="A4" s="1006"/>
      <c r="B4" s="732" t="s">
        <v>1022</v>
      </c>
      <c r="C4" s="732" t="s">
        <v>1023</v>
      </c>
      <c r="D4" s="733" t="s">
        <v>1024</v>
      </c>
      <c r="E4" s="734"/>
      <c r="F4" s="734"/>
      <c r="G4" s="734"/>
      <c r="H4" s="1264" t="s">
        <v>1025</v>
      </c>
      <c r="I4" s="1049" t="s">
        <v>1026</v>
      </c>
      <c r="J4" s="1049" t="s">
        <v>1022</v>
      </c>
      <c r="K4" s="1049" t="s">
        <v>1023</v>
      </c>
      <c r="L4" s="726" t="s">
        <v>1027</v>
      </c>
      <c r="M4" s="737"/>
      <c r="N4" s="727"/>
      <c r="O4" s="727"/>
      <c r="P4" s="1264" t="s">
        <v>1025</v>
      </c>
      <c r="Q4" s="1049" t="s">
        <v>1026</v>
      </c>
      <c r="R4" s="970"/>
    </row>
    <row r="5" spans="1:18" s="730" customFormat="1" ht="33" customHeight="1">
      <c r="A5" s="1006"/>
      <c r="B5" s="739"/>
      <c r="C5" s="739"/>
      <c r="D5" s="740" t="s">
        <v>1028</v>
      </c>
      <c r="E5" s="740" t="s">
        <v>1029</v>
      </c>
      <c r="F5" s="740" t="s">
        <v>1030</v>
      </c>
      <c r="G5" s="104" t="s">
        <v>1031</v>
      </c>
      <c r="H5" s="1265"/>
      <c r="I5" s="976"/>
      <c r="J5" s="1266"/>
      <c r="K5" s="1266"/>
      <c r="L5" s="740" t="s">
        <v>1028</v>
      </c>
      <c r="M5" s="743" t="s">
        <v>1032</v>
      </c>
      <c r="N5" s="104" t="s">
        <v>1030</v>
      </c>
      <c r="O5" s="104" t="s">
        <v>1031</v>
      </c>
      <c r="P5" s="1265"/>
      <c r="Q5" s="976"/>
      <c r="R5" s="970"/>
    </row>
    <row r="6" spans="1:18" s="730" customFormat="1" ht="33" customHeight="1">
      <c r="A6" s="998"/>
      <c r="B6" s="745" t="s">
        <v>471</v>
      </c>
      <c r="C6" s="745" t="s">
        <v>1292</v>
      </c>
      <c r="D6" s="81" t="s">
        <v>1291</v>
      </c>
      <c r="E6" s="107" t="s">
        <v>1111</v>
      </c>
      <c r="F6" s="107" t="s">
        <v>1110</v>
      </c>
      <c r="G6" s="107" t="s">
        <v>1112</v>
      </c>
      <c r="H6" s="81" t="s">
        <v>1033</v>
      </c>
      <c r="I6" s="81" t="s">
        <v>1034</v>
      </c>
      <c r="J6" s="81" t="s">
        <v>471</v>
      </c>
      <c r="K6" s="81" t="s">
        <v>1292</v>
      </c>
      <c r="L6" s="81" t="s">
        <v>1291</v>
      </c>
      <c r="M6" s="107" t="s">
        <v>1111</v>
      </c>
      <c r="N6" s="107" t="s">
        <v>1110</v>
      </c>
      <c r="O6" s="107" t="s">
        <v>1112</v>
      </c>
      <c r="P6" s="81" t="s">
        <v>1033</v>
      </c>
      <c r="Q6" s="81" t="s">
        <v>1034</v>
      </c>
      <c r="R6" s="971"/>
    </row>
    <row r="7" spans="1:18" s="334" customFormat="1" ht="31.5" customHeight="1">
      <c r="A7" s="4" t="s">
        <v>232</v>
      </c>
      <c r="B7" s="423">
        <f>SUM(C7+D7+H7+I7)</f>
        <v>193</v>
      </c>
      <c r="C7" s="48">
        <v>7</v>
      </c>
      <c r="D7" s="423">
        <f>SUM(E7:G7)</f>
        <v>156</v>
      </c>
      <c r="E7" s="423">
        <v>35</v>
      </c>
      <c r="F7" s="423">
        <v>0</v>
      </c>
      <c r="G7" s="423">
        <v>121</v>
      </c>
      <c r="H7" s="48">
        <v>1</v>
      </c>
      <c r="I7" s="423">
        <v>29</v>
      </c>
      <c r="J7" s="515">
        <f>SUM(K7+L7+P7+Q7)</f>
        <v>8568</v>
      </c>
      <c r="K7" s="423">
        <v>453</v>
      </c>
      <c r="L7" s="515">
        <f>SUM(M7:O7)</f>
        <v>7700</v>
      </c>
      <c r="M7" s="515">
        <v>3575</v>
      </c>
      <c r="N7" s="48">
        <v>0</v>
      </c>
      <c r="O7" s="423">
        <v>4125</v>
      </c>
      <c r="P7" s="423">
        <v>55</v>
      </c>
      <c r="Q7" s="423">
        <v>360</v>
      </c>
      <c r="R7" s="267" t="s">
        <v>1230</v>
      </c>
    </row>
    <row r="8" spans="1:18" s="334" customFormat="1" ht="31.5" customHeight="1">
      <c r="A8" s="144" t="s">
        <v>341</v>
      </c>
      <c r="B8" s="423">
        <v>42</v>
      </c>
      <c r="C8" s="48">
        <v>0</v>
      </c>
      <c r="D8" s="423">
        <v>34</v>
      </c>
      <c r="E8" s="423">
        <v>24</v>
      </c>
      <c r="F8" s="423">
        <v>0</v>
      </c>
      <c r="G8" s="423">
        <v>10</v>
      </c>
      <c r="H8" s="48">
        <v>1</v>
      </c>
      <c r="I8" s="423">
        <v>7</v>
      </c>
      <c r="J8" s="515">
        <v>2159</v>
      </c>
      <c r="K8" s="423">
        <v>0</v>
      </c>
      <c r="L8" s="515">
        <v>2021</v>
      </c>
      <c r="M8" s="515">
        <v>1785</v>
      </c>
      <c r="N8" s="48">
        <v>0</v>
      </c>
      <c r="O8" s="423">
        <v>236</v>
      </c>
      <c r="P8" s="423">
        <v>16</v>
      </c>
      <c r="Q8" s="423">
        <v>122</v>
      </c>
      <c r="R8" s="269" t="s">
        <v>1231</v>
      </c>
    </row>
    <row r="9" spans="1:18" s="334" customFormat="1" ht="31.5" customHeight="1">
      <c r="A9" s="4" t="s">
        <v>231</v>
      </c>
      <c r="B9" s="423">
        <f>SUM(C9+D9+H9+I9)</f>
        <v>198</v>
      </c>
      <c r="C9" s="48">
        <v>7</v>
      </c>
      <c r="D9" s="423">
        <f>SUM(E9:G9)</f>
        <v>163</v>
      </c>
      <c r="E9" s="423">
        <v>35</v>
      </c>
      <c r="F9" s="423">
        <v>0</v>
      </c>
      <c r="G9" s="423">
        <v>128</v>
      </c>
      <c r="H9" s="48">
        <v>1</v>
      </c>
      <c r="I9" s="423">
        <v>27</v>
      </c>
      <c r="J9" s="515">
        <f>SUM(K9+L9+P9+Q9)</f>
        <v>8646</v>
      </c>
      <c r="K9" s="423">
        <v>446</v>
      </c>
      <c r="L9" s="515">
        <f>SUM(M9:O9)</f>
        <v>7677</v>
      </c>
      <c r="M9" s="515">
        <v>3375</v>
      </c>
      <c r="N9" s="48">
        <v>0</v>
      </c>
      <c r="O9" s="423">
        <v>4302</v>
      </c>
      <c r="P9" s="423">
        <v>61</v>
      </c>
      <c r="Q9" s="423">
        <v>462</v>
      </c>
      <c r="R9" s="269" t="s">
        <v>1232</v>
      </c>
    </row>
    <row r="10" spans="1:18" s="334" customFormat="1" ht="31.5" customHeight="1">
      <c r="A10" s="144" t="s">
        <v>342</v>
      </c>
      <c r="B10" s="423">
        <v>45</v>
      </c>
      <c r="C10" s="48">
        <v>0</v>
      </c>
      <c r="D10" s="423">
        <v>39</v>
      </c>
      <c r="E10" s="423">
        <v>25</v>
      </c>
      <c r="F10" s="423">
        <v>0</v>
      </c>
      <c r="G10" s="423">
        <v>14</v>
      </c>
      <c r="H10" s="48">
        <v>1</v>
      </c>
      <c r="I10" s="423">
        <v>5</v>
      </c>
      <c r="J10" s="515">
        <v>2225</v>
      </c>
      <c r="K10" s="423">
        <v>0</v>
      </c>
      <c r="L10" s="515">
        <v>2136</v>
      </c>
      <c r="M10" s="515">
        <v>1882</v>
      </c>
      <c r="N10" s="48">
        <v>0</v>
      </c>
      <c r="O10" s="423">
        <v>254</v>
      </c>
      <c r="P10" s="423">
        <v>20</v>
      </c>
      <c r="Q10" s="423">
        <v>69</v>
      </c>
      <c r="R10" s="269" t="s">
        <v>1256</v>
      </c>
    </row>
    <row r="11" spans="1:18" s="334" customFormat="1" ht="31.5" customHeight="1">
      <c r="A11" s="4" t="s">
        <v>230</v>
      </c>
      <c r="B11" s="423">
        <v>216</v>
      </c>
      <c r="C11" s="48">
        <v>8</v>
      </c>
      <c r="D11" s="423">
        <v>176</v>
      </c>
      <c r="E11" s="423">
        <v>26</v>
      </c>
      <c r="F11" s="423">
        <v>14</v>
      </c>
      <c r="G11" s="423">
        <v>136</v>
      </c>
      <c r="H11" s="48">
        <v>2</v>
      </c>
      <c r="I11" s="423">
        <v>30</v>
      </c>
      <c r="J11" s="515">
        <v>9605</v>
      </c>
      <c r="K11" s="423">
        <v>420</v>
      </c>
      <c r="L11" s="515">
        <v>8630</v>
      </c>
      <c r="M11" s="515">
        <v>2803</v>
      </c>
      <c r="N11" s="423">
        <v>959</v>
      </c>
      <c r="O11" s="423">
        <v>4868</v>
      </c>
      <c r="P11" s="423">
        <v>101</v>
      </c>
      <c r="Q11" s="423">
        <v>454</v>
      </c>
      <c r="R11" s="269" t="s">
        <v>1234</v>
      </c>
    </row>
    <row r="12" spans="1:18" s="286" customFormat="1" ht="31.5" customHeight="1">
      <c r="A12" s="144" t="s">
        <v>343</v>
      </c>
      <c r="B12" s="685">
        <v>49</v>
      </c>
      <c r="C12" s="309" t="s">
        <v>527</v>
      </c>
      <c r="D12" s="685">
        <v>42</v>
      </c>
      <c r="E12" s="685">
        <v>14</v>
      </c>
      <c r="F12" s="685">
        <v>13</v>
      </c>
      <c r="G12" s="685">
        <v>15</v>
      </c>
      <c r="H12" s="309">
        <v>1</v>
      </c>
      <c r="I12" s="685">
        <v>6</v>
      </c>
      <c r="J12" s="517">
        <v>2616</v>
      </c>
      <c r="K12" s="685" t="s">
        <v>527</v>
      </c>
      <c r="L12" s="517">
        <v>2533</v>
      </c>
      <c r="M12" s="516">
        <v>1170</v>
      </c>
      <c r="N12" s="571">
        <v>935</v>
      </c>
      <c r="O12" s="686">
        <v>428</v>
      </c>
      <c r="P12" s="685">
        <v>13</v>
      </c>
      <c r="Q12" s="685">
        <v>70</v>
      </c>
      <c r="R12" s="269" t="s">
        <v>1235</v>
      </c>
    </row>
    <row r="13" spans="1:18" s="335" customFormat="1" ht="31.5" customHeight="1">
      <c r="A13" s="4" t="s">
        <v>229</v>
      </c>
      <c r="B13" s="423">
        <v>239</v>
      </c>
      <c r="C13" s="48">
        <v>8</v>
      </c>
      <c r="D13" s="423">
        <v>189</v>
      </c>
      <c r="E13" s="423">
        <v>26</v>
      </c>
      <c r="F13" s="423">
        <v>14</v>
      </c>
      <c r="G13" s="423">
        <v>149</v>
      </c>
      <c r="H13" s="48">
        <v>2</v>
      </c>
      <c r="I13" s="423">
        <v>40</v>
      </c>
      <c r="J13" s="515">
        <v>10227</v>
      </c>
      <c r="K13" s="423">
        <v>373</v>
      </c>
      <c r="L13" s="515">
        <v>9147</v>
      </c>
      <c r="M13" s="515">
        <v>2941</v>
      </c>
      <c r="N13" s="423">
        <v>625</v>
      </c>
      <c r="O13" s="423">
        <v>5581</v>
      </c>
      <c r="P13" s="423">
        <v>105</v>
      </c>
      <c r="Q13" s="423">
        <v>602</v>
      </c>
      <c r="R13" s="269" t="s">
        <v>1236</v>
      </c>
    </row>
    <row r="14" spans="1:18" s="336" customFormat="1" ht="31.5" customHeight="1">
      <c r="A14" s="144" t="s">
        <v>790</v>
      </c>
      <c r="B14" s="571">
        <v>56</v>
      </c>
      <c r="C14" s="289" t="s">
        <v>1293</v>
      </c>
      <c r="D14" s="571">
        <v>46</v>
      </c>
      <c r="E14" s="571">
        <v>15</v>
      </c>
      <c r="F14" s="571">
        <v>13</v>
      </c>
      <c r="G14" s="571">
        <v>18</v>
      </c>
      <c r="H14" s="289">
        <v>1</v>
      </c>
      <c r="I14" s="571">
        <v>9</v>
      </c>
      <c r="J14" s="518">
        <v>2937</v>
      </c>
      <c r="K14" s="571" t="s">
        <v>1293</v>
      </c>
      <c r="L14" s="518">
        <v>2820</v>
      </c>
      <c r="M14" s="518">
        <v>1241</v>
      </c>
      <c r="N14" s="571">
        <v>977</v>
      </c>
      <c r="O14" s="571">
        <v>602</v>
      </c>
      <c r="P14" s="571">
        <v>7</v>
      </c>
      <c r="Q14" s="571">
        <v>110</v>
      </c>
      <c r="R14" s="269" t="s">
        <v>1237</v>
      </c>
    </row>
    <row r="15" spans="1:18" s="335" customFormat="1" ht="31.5" customHeight="1">
      <c r="A15" s="193" t="s">
        <v>1290</v>
      </c>
      <c r="B15" s="422">
        <v>302</v>
      </c>
      <c r="C15" s="48">
        <v>9</v>
      </c>
      <c r="D15" s="423">
        <f>SUM(E15:G15)</f>
        <v>240</v>
      </c>
      <c r="E15" s="423">
        <v>44</v>
      </c>
      <c r="F15" s="423">
        <v>22</v>
      </c>
      <c r="G15" s="423">
        <v>174</v>
      </c>
      <c r="H15" s="48">
        <v>2</v>
      </c>
      <c r="I15" s="423">
        <v>51</v>
      </c>
      <c r="J15" s="515">
        <v>13751</v>
      </c>
      <c r="K15" s="596">
        <v>422</v>
      </c>
      <c r="L15" s="515">
        <f>SUM(M15:O15)</f>
        <v>12475</v>
      </c>
      <c r="M15" s="515">
        <v>4243</v>
      </c>
      <c r="N15" s="423">
        <v>1933</v>
      </c>
      <c r="O15" s="423">
        <v>6299</v>
      </c>
      <c r="P15" s="423">
        <v>104</v>
      </c>
      <c r="Q15" s="423">
        <v>750</v>
      </c>
      <c r="R15" s="194" t="s">
        <v>1290</v>
      </c>
    </row>
    <row r="16" spans="1:18" s="337" customFormat="1" ht="31.5" customHeight="1">
      <c r="A16" s="190" t="s">
        <v>517</v>
      </c>
      <c r="B16" s="252">
        <f>SUM(C16,D16,H16,I16)</f>
        <v>307</v>
      </c>
      <c r="C16" s="52">
        <v>9</v>
      </c>
      <c r="D16" s="252">
        <f>SUM(E16:G16)</f>
        <v>241</v>
      </c>
      <c r="E16" s="252">
        <v>45</v>
      </c>
      <c r="F16" s="252">
        <v>22</v>
      </c>
      <c r="G16" s="252">
        <v>174</v>
      </c>
      <c r="H16" s="52">
        <v>2</v>
      </c>
      <c r="I16" s="252">
        <v>55</v>
      </c>
      <c r="J16" s="520">
        <f>SUM(K16,L16,P16,Q16)</f>
        <v>13823</v>
      </c>
      <c r="K16" s="264">
        <v>527</v>
      </c>
      <c r="L16" s="520">
        <f>SUM(M16:O16)</f>
        <v>12395</v>
      </c>
      <c r="M16" s="520">
        <v>4072</v>
      </c>
      <c r="N16" s="252">
        <v>1751</v>
      </c>
      <c r="O16" s="252">
        <v>6572</v>
      </c>
      <c r="P16" s="252">
        <v>97</v>
      </c>
      <c r="Q16" s="252">
        <v>804</v>
      </c>
      <c r="R16" s="254" t="s">
        <v>517</v>
      </c>
    </row>
    <row r="17" spans="1:18" s="214" customFormat="1" ht="21" customHeight="1">
      <c r="A17" s="229" t="s">
        <v>183</v>
      </c>
      <c r="R17" s="230" t="s">
        <v>184</v>
      </c>
    </row>
    <row r="18" ht="35.25" customHeight="1"/>
    <row r="19" ht="35.25" customHeight="1"/>
    <row r="20" ht="35.25" customHeight="1"/>
    <row r="21" ht="35.25" customHeight="1"/>
    <row r="22" s="338" customFormat="1" ht="35.25" customHeight="1"/>
    <row r="23" s="338" customFormat="1" ht="35.25" customHeight="1"/>
    <row r="24" ht="35.25" customHeight="1"/>
  </sheetData>
  <mergeCells count="9">
    <mergeCell ref="A1:R1"/>
    <mergeCell ref="A3:A6"/>
    <mergeCell ref="R3:R6"/>
    <mergeCell ref="H4:H5"/>
    <mergeCell ref="I4:I5"/>
    <mergeCell ref="J4:J5"/>
    <mergeCell ref="K4:K5"/>
    <mergeCell ref="P4:P5"/>
    <mergeCell ref="Q4:Q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8"/>
  <sheetViews>
    <sheetView workbookViewId="0" topLeftCell="F16">
      <selection activeCell="H7" sqref="H7"/>
    </sheetView>
  </sheetViews>
  <sheetFormatPr defaultColWidth="9.140625" defaultRowHeight="12.75"/>
  <cols>
    <col min="1" max="1" width="13.7109375" style="24" customWidth="1"/>
    <col min="2" max="2" width="10.00390625" style="24" customWidth="1"/>
    <col min="3" max="3" width="13.00390625" style="24" customWidth="1"/>
    <col min="4" max="4" width="12.00390625" style="24" customWidth="1"/>
    <col min="5" max="5" width="11.7109375" style="24" customWidth="1"/>
    <col min="6" max="6" width="11.8515625" style="24" customWidth="1"/>
    <col min="7" max="7" width="11.57421875" style="24" customWidth="1"/>
    <col min="8" max="8" width="11.140625" style="24" customWidth="1"/>
    <col min="9" max="9" width="10.8515625" style="24" customWidth="1"/>
    <col min="10" max="10" width="9.421875" style="24" customWidth="1"/>
    <col min="11" max="16" width="10.00390625" style="24" customWidth="1"/>
    <col min="17" max="17" width="13.57421875" style="24" customWidth="1"/>
    <col min="18" max="16384" width="10.00390625" style="24" customWidth="1"/>
  </cols>
  <sheetData>
    <row r="1" spans="1:15" s="925" customFormat="1" ht="27" customHeight="1">
      <c r="A1" s="981" t="s">
        <v>854</v>
      </c>
      <c r="B1" s="981"/>
      <c r="C1" s="981"/>
      <c r="D1" s="981"/>
      <c r="E1" s="981"/>
      <c r="F1" s="981"/>
      <c r="G1" s="981"/>
      <c r="H1" s="981"/>
      <c r="I1" s="981"/>
      <c r="J1" s="981"/>
      <c r="K1" s="981"/>
      <c r="L1" s="981"/>
      <c r="M1" s="981"/>
      <c r="N1" s="981"/>
      <c r="O1" s="981"/>
    </row>
    <row r="2" spans="1:15" s="987" customFormat="1" ht="19.5" customHeight="1">
      <c r="A2" s="985" t="s">
        <v>855</v>
      </c>
      <c r="B2" s="986"/>
      <c r="C2" s="986"/>
      <c r="D2" s="986"/>
      <c r="E2" s="986"/>
      <c r="F2" s="986"/>
      <c r="G2" s="986"/>
      <c r="H2" s="986"/>
      <c r="I2" s="986" t="s">
        <v>856</v>
      </c>
      <c r="J2" s="986"/>
      <c r="K2" s="986"/>
      <c r="L2" s="986"/>
      <c r="M2" s="986"/>
      <c r="N2" s="986"/>
      <c r="O2" s="986"/>
    </row>
    <row r="3" spans="1:17" s="54" customFormat="1" ht="20.25" customHeight="1">
      <c r="A3" s="54" t="s">
        <v>857</v>
      </c>
      <c r="Q3" s="55" t="s">
        <v>747</v>
      </c>
    </row>
    <row r="4" spans="1:17" s="730" customFormat="1" ht="21.75" customHeight="1">
      <c r="A4" s="945" t="s">
        <v>858</v>
      </c>
      <c r="B4" s="946" t="s">
        <v>859</v>
      </c>
      <c r="C4" s="934"/>
      <c r="D4" s="934"/>
      <c r="E4" s="934"/>
      <c r="F4" s="934"/>
      <c r="G4" s="934"/>
      <c r="H4" s="934"/>
      <c r="I4" s="934"/>
      <c r="J4" s="968"/>
      <c r="K4" s="935" t="s">
        <v>860</v>
      </c>
      <c r="L4" s="934"/>
      <c r="M4" s="934"/>
      <c r="N4" s="934"/>
      <c r="O4" s="934"/>
      <c r="P4" s="968"/>
      <c r="Q4" s="969" t="s">
        <v>522</v>
      </c>
    </row>
    <row r="5" spans="1:17" s="730" customFormat="1" ht="13.5" customHeight="1">
      <c r="A5" s="965"/>
      <c r="B5" s="782" t="s">
        <v>861</v>
      </c>
      <c r="C5" s="782" t="s">
        <v>862</v>
      </c>
      <c r="D5" s="782" t="s">
        <v>863</v>
      </c>
      <c r="E5" s="782" t="s">
        <v>864</v>
      </c>
      <c r="F5" s="132" t="s">
        <v>865</v>
      </c>
      <c r="G5" s="782" t="s">
        <v>866</v>
      </c>
      <c r="H5" s="132" t="s">
        <v>867</v>
      </c>
      <c r="I5" s="782" t="s">
        <v>868</v>
      </c>
      <c r="J5" s="782" t="s">
        <v>869</v>
      </c>
      <c r="K5" s="782" t="s">
        <v>861</v>
      </c>
      <c r="L5" s="782" t="s">
        <v>870</v>
      </c>
      <c r="M5" s="782" t="s">
        <v>871</v>
      </c>
      <c r="N5" s="782" t="s">
        <v>872</v>
      </c>
      <c r="O5" s="782" t="s">
        <v>873</v>
      </c>
      <c r="P5" s="782" t="s">
        <v>869</v>
      </c>
      <c r="Q5" s="970"/>
    </row>
    <row r="6" spans="1:17" s="730" customFormat="1" ht="13.5" customHeight="1">
      <c r="A6" s="965"/>
      <c r="B6" s="738"/>
      <c r="C6" s="80"/>
      <c r="D6" s="80" t="s">
        <v>874</v>
      </c>
      <c r="E6" s="56" t="s">
        <v>875</v>
      </c>
      <c r="F6" s="56" t="s">
        <v>876</v>
      </c>
      <c r="G6" s="80"/>
      <c r="H6" s="56" t="s">
        <v>877</v>
      </c>
      <c r="I6" s="80"/>
      <c r="J6" s="80"/>
      <c r="K6" s="738"/>
      <c r="L6" s="80"/>
      <c r="M6" s="80"/>
      <c r="N6" s="80"/>
      <c r="O6" s="80"/>
      <c r="P6" s="80"/>
      <c r="Q6" s="970"/>
    </row>
    <row r="7" spans="1:17" s="730" customFormat="1" ht="27" customHeight="1">
      <c r="A7" s="965"/>
      <c r="B7" s="738"/>
      <c r="C7" s="789" t="s">
        <v>878</v>
      </c>
      <c r="D7" s="80" t="s">
        <v>879</v>
      </c>
      <c r="E7" s="106" t="s">
        <v>880</v>
      </c>
      <c r="F7" s="789" t="s">
        <v>881</v>
      </c>
      <c r="G7" s="80" t="s">
        <v>882</v>
      </c>
      <c r="H7" s="106" t="s">
        <v>883</v>
      </c>
      <c r="I7" s="789" t="s">
        <v>884</v>
      </c>
      <c r="J7" s="80"/>
      <c r="K7" s="738"/>
      <c r="L7" s="789" t="s">
        <v>878</v>
      </c>
      <c r="M7" s="789" t="s">
        <v>878</v>
      </c>
      <c r="N7" s="80"/>
      <c r="O7" s="789"/>
      <c r="P7" s="80"/>
      <c r="Q7" s="970"/>
    </row>
    <row r="8" spans="1:17" s="730" customFormat="1" ht="22.5" customHeight="1">
      <c r="A8" s="966"/>
      <c r="B8" s="746" t="s">
        <v>523</v>
      </c>
      <c r="C8" s="790" t="s">
        <v>885</v>
      </c>
      <c r="D8" s="81" t="s">
        <v>886</v>
      </c>
      <c r="E8" s="791" t="s">
        <v>887</v>
      </c>
      <c r="F8" s="81" t="s">
        <v>888</v>
      </c>
      <c r="G8" s="81" t="s">
        <v>889</v>
      </c>
      <c r="H8" s="902" t="s">
        <v>890</v>
      </c>
      <c r="I8" s="107" t="s">
        <v>891</v>
      </c>
      <c r="J8" s="81" t="s">
        <v>892</v>
      </c>
      <c r="K8" s="746" t="s">
        <v>523</v>
      </c>
      <c r="L8" s="81" t="s">
        <v>893</v>
      </c>
      <c r="M8" s="81" t="s">
        <v>894</v>
      </c>
      <c r="N8" s="81" t="s">
        <v>895</v>
      </c>
      <c r="O8" s="790" t="s">
        <v>896</v>
      </c>
      <c r="P8" s="81" t="s">
        <v>892</v>
      </c>
      <c r="Q8" s="971"/>
    </row>
    <row r="9" spans="1:17" s="7" customFormat="1" ht="16.5" customHeight="1">
      <c r="A9" s="41" t="s">
        <v>1259</v>
      </c>
      <c r="B9" s="18">
        <f>SUM(C9:J9)</f>
        <v>1</v>
      </c>
      <c r="C9" s="45" t="s">
        <v>526</v>
      </c>
      <c r="D9" s="45" t="s">
        <v>526</v>
      </c>
      <c r="E9" s="45" t="s">
        <v>897</v>
      </c>
      <c r="F9" s="45" t="s">
        <v>526</v>
      </c>
      <c r="G9" s="45" t="s">
        <v>526</v>
      </c>
      <c r="H9" s="45">
        <v>1</v>
      </c>
      <c r="I9" s="45" t="s">
        <v>526</v>
      </c>
      <c r="J9" s="45" t="s">
        <v>526</v>
      </c>
      <c r="K9" s="45">
        <f>SUM(L9:P9)</f>
        <v>1</v>
      </c>
      <c r="L9" s="45" t="s">
        <v>897</v>
      </c>
      <c r="M9" s="45">
        <v>1</v>
      </c>
      <c r="N9" s="45" t="s">
        <v>526</v>
      </c>
      <c r="O9" s="45" t="s">
        <v>526</v>
      </c>
      <c r="P9" s="45" t="s">
        <v>526</v>
      </c>
      <c r="Q9" s="184" t="s">
        <v>1230</v>
      </c>
    </row>
    <row r="10" spans="1:17" s="7" customFormat="1" ht="16.5" customHeight="1">
      <c r="A10" s="41" t="s">
        <v>752</v>
      </c>
      <c r="B10" s="60">
        <v>1</v>
      </c>
      <c r="C10" s="60" t="s">
        <v>527</v>
      </c>
      <c r="D10" s="60" t="s">
        <v>527</v>
      </c>
      <c r="E10" s="60" t="s">
        <v>527</v>
      </c>
      <c r="F10" s="60" t="s">
        <v>527</v>
      </c>
      <c r="G10" s="60" t="s">
        <v>527</v>
      </c>
      <c r="H10" s="60" t="s">
        <v>527</v>
      </c>
      <c r="I10" s="60" t="s">
        <v>527</v>
      </c>
      <c r="J10" s="60">
        <v>1</v>
      </c>
      <c r="K10" s="60">
        <v>1</v>
      </c>
      <c r="L10" s="60" t="s">
        <v>527</v>
      </c>
      <c r="M10" s="60">
        <v>1</v>
      </c>
      <c r="N10" s="60" t="s">
        <v>527</v>
      </c>
      <c r="O10" s="60" t="s">
        <v>527</v>
      </c>
      <c r="P10" s="60" t="s">
        <v>527</v>
      </c>
      <c r="Q10" s="185" t="s">
        <v>1231</v>
      </c>
    </row>
    <row r="11" spans="1:17" s="7" customFormat="1" ht="16.5" customHeight="1">
      <c r="A11" s="41" t="s">
        <v>1260</v>
      </c>
      <c r="B11" s="18">
        <f>SUM(C11:J11)</f>
        <v>11</v>
      </c>
      <c r="C11" s="45" t="s">
        <v>526</v>
      </c>
      <c r="D11" s="45" t="s">
        <v>526</v>
      </c>
      <c r="E11" s="45" t="s">
        <v>526</v>
      </c>
      <c r="F11" s="45" t="s">
        <v>526</v>
      </c>
      <c r="G11" s="45" t="s">
        <v>526</v>
      </c>
      <c r="H11" s="45" t="s">
        <v>526</v>
      </c>
      <c r="I11" s="45" t="s">
        <v>526</v>
      </c>
      <c r="J11" s="45">
        <v>11</v>
      </c>
      <c r="K11" s="45">
        <f>SUM(L11:P11)</f>
        <v>11</v>
      </c>
      <c r="L11" s="45" t="s">
        <v>526</v>
      </c>
      <c r="M11" s="45" t="s">
        <v>526</v>
      </c>
      <c r="N11" s="45" t="s">
        <v>526</v>
      </c>
      <c r="O11" s="45">
        <v>11</v>
      </c>
      <c r="P11" s="45" t="s">
        <v>526</v>
      </c>
      <c r="Q11" s="185" t="s">
        <v>1232</v>
      </c>
    </row>
    <row r="12" spans="1:17" s="7" customFormat="1" ht="16.5" customHeight="1">
      <c r="A12" s="71" t="s">
        <v>753</v>
      </c>
      <c r="B12" s="60">
        <v>2</v>
      </c>
      <c r="C12" s="60" t="s">
        <v>527</v>
      </c>
      <c r="D12" s="60" t="s">
        <v>527</v>
      </c>
      <c r="E12" s="60" t="s">
        <v>527</v>
      </c>
      <c r="F12" s="60" t="s">
        <v>527</v>
      </c>
      <c r="G12" s="60" t="s">
        <v>527</v>
      </c>
      <c r="H12" s="60" t="s">
        <v>527</v>
      </c>
      <c r="I12" s="60" t="s">
        <v>527</v>
      </c>
      <c r="J12" s="60">
        <v>2</v>
      </c>
      <c r="K12" s="60">
        <v>2</v>
      </c>
      <c r="L12" s="60" t="s">
        <v>527</v>
      </c>
      <c r="M12" s="60">
        <v>1</v>
      </c>
      <c r="N12" s="60">
        <v>1</v>
      </c>
      <c r="O12" s="60" t="s">
        <v>527</v>
      </c>
      <c r="P12" s="60" t="s">
        <v>527</v>
      </c>
      <c r="Q12" s="185" t="s">
        <v>1233</v>
      </c>
    </row>
    <row r="13" spans="1:17" s="7" customFormat="1" ht="16.5" customHeight="1">
      <c r="A13" s="41" t="s">
        <v>1261</v>
      </c>
      <c r="B13" s="18">
        <v>25</v>
      </c>
      <c r="C13" s="60" t="s">
        <v>527</v>
      </c>
      <c r="D13" s="60" t="s">
        <v>527</v>
      </c>
      <c r="E13" s="60" t="s">
        <v>527</v>
      </c>
      <c r="F13" s="45">
        <v>4</v>
      </c>
      <c r="G13" s="60" t="s">
        <v>527</v>
      </c>
      <c r="H13" s="60" t="s">
        <v>527</v>
      </c>
      <c r="I13" s="60" t="s">
        <v>527</v>
      </c>
      <c r="J13" s="45">
        <v>21</v>
      </c>
      <c r="K13" s="45">
        <v>25</v>
      </c>
      <c r="L13" s="45" t="s">
        <v>526</v>
      </c>
      <c r="M13" s="45">
        <v>3</v>
      </c>
      <c r="N13" s="45" t="s">
        <v>1373</v>
      </c>
      <c r="O13" s="45">
        <v>22</v>
      </c>
      <c r="P13" s="45" t="s">
        <v>1374</v>
      </c>
      <c r="Q13" s="185" t="s">
        <v>1234</v>
      </c>
    </row>
    <row r="14" spans="1:17" s="7" customFormat="1" ht="16.5" customHeight="1">
      <c r="A14" s="71" t="s">
        <v>754</v>
      </c>
      <c r="B14" s="60" t="s">
        <v>527</v>
      </c>
      <c r="C14" s="60" t="s">
        <v>527</v>
      </c>
      <c r="D14" s="60" t="s">
        <v>527</v>
      </c>
      <c r="E14" s="60" t="s">
        <v>527</v>
      </c>
      <c r="F14" s="60" t="s">
        <v>527</v>
      </c>
      <c r="G14" s="60" t="s">
        <v>527</v>
      </c>
      <c r="H14" s="60" t="s">
        <v>527</v>
      </c>
      <c r="I14" s="60" t="s">
        <v>527</v>
      </c>
      <c r="J14" s="60" t="s">
        <v>527</v>
      </c>
      <c r="K14" s="60" t="s">
        <v>527</v>
      </c>
      <c r="L14" s="60" t="s">
        <v>527</v>
      </c>
      <c r="M14" s="60" t="s">
        <v>527</v>
      </c>
      <c r="N14" s="60" t="s">
        <v>527</v>
      </c>
      <c r="O14" s="60" t="s">
        <v>527</v>
      </c>
      <c r="P14" s="60" t="s">
        <v>527</v>
      </c>
      <c r="Q14" s="185" t="s">
        <v>1235</v>
      </c>
    </row>
    <row r="15" spans="1:17" s="5" customFormat="1" ht="16.5" customHeight="1">
      <c r="A15" s="4" t="s">
        <v>1262</v>
      </c>
      <c r="B15" s="61">
        <f>SUM(C15:J15)</f>
        <v>3</v>
      </c>
      <c r="C15" s="60" t="s">
        <v>527</v>
      </c>
      <c r="D15" s="60" t="s">
        <v>527</v>
      </c>
      <c r="E15" s="60" t="s">
        <v>527</v>
      </c>
      <c r="F15" s="60" t="s">
        <v>527</v>
      </c>
      <c r="G15" s="60" t="s">
        <v>527</v>
      </c>
      <c r="H15" s="60" t="s">
        <v>527</v>
      </c>
      <c r="I15" s="60" t="s">
        <v>527</v>
      </c>
      <c r="J15" s="62">
        <v>3</v>
      </c>
      <c r="K15" s="62">
        <v>3</v>
      </c>
      <c r="L15" s="60" t="s">
        <v>527</v>
      </c>
      <c r="M15" s="60" t="s">
        <v>527</v>
      </c>
      <c r="N15" s="60" t="s">
        <v>527</v>
      </c>
      <c r="O15" s="60" t="s">
        <v>527</v>
      </c>
      <c r="P15" s="62">
        <v>3</v>
      </c>
      <c r="Q15" s="185" t="s">
        <v>1236</v>
      </c>
    </row>
    <row r="16" spans="1:17" s="7" customFormat="1" ht="16.5" customHeight="1">
      <c r="A16" s="6" t="s">
        <v>755</v>
      </c>
      <c r="B16" s="63" t="s">
        <v>528</v>
      </c>
      <c r="C16" s="63" t="s">
        <v>527</v>
      </c>
      <c r="D16" s="63" t="s">
        <v>527</v>
      </c>
      <c r="E16" s="63" t="s">
        <v>527</v>
      </c>
      <c r="F16" s="63" t="s">
        <v>527</v>
      </c>
      <c r="G16" s="63" t="s">
        <v>527</v>
      </c>
      <c r="H16" s="63" t="s">
        <v>527</v>
      </c>
      <c r="I16" s="63" t="s">
        <v>527</v>
      </c>
      <c r="J16" s="63" t="s">
        <v>528</v>
      </c>
      <c r="K16" s="63" t="s">
        <v>528</v>
      </c>
      <c r="L16" s="63" t="s">
        <v>527</v>
      </c>
      <c r="M16" s="63" t="s">
        <v>528</v>
      </c>
      <c r="N16" s="63" t="s">
        <v>528</v>
      </c>
      <c r="O16" s="63" t="s">
        <v>529</v>
      </c>
      <c r="P16" s="63" t="s">
        <v>527</v>
      </c>
      <c r="Q16" s="185" t="s">
        <v>1237</v>
      </c>
    </row>
    <row r="17" spans="1:17" s="5" customFormat="1" ht="16.5" customHeight="1">
      <c r="A17" s="46" t="s">
        <v>530</v>
      </c>
      <c r="B17" s="61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18" t="s">
        <v>530</v>
      </c>
    </row>
    <row r="18" spans="1:17" s="64" customFormat="1" ht="16.5" customHeight="1">
      <c r="A18" s="50" t="s">
        <v>935</v>
      </c>
      <c r="B18" s="694" t="s">
        <v>526</v>
      </c>
      <c r="C18" s="168">
        <v>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168">
        <v>0</v>
      </c>
      <c r="N18" s="168">
        <v>0</v>
      </c>
      <c r="O18" s="168">
        <v>0</v>
      </c>
      <c r="P18" s="169">
        <v>0</v>
      </c>
      <c r="Q18" s="21" t="s">
        <v>744</v>
      </c>
    </row>
    <row r="19" s="2" customFormat="1" ht="15.75" customHeight="1">
      <c r="A19" s="1"/>
    </row>
    <row r="20" spans="1:17" s="40" customFormat="1" ht="19.5" customHeight="1">
      <c r="A20" s="59" t="s">
        <v>898</v>
      </c>
      <c r="B20" s="32"/>
      <c r="C20" s="32"/>
      <c r="D20" s="32"/>
      <c r="E20" s="32"/>
      <c r="F20" s="32"/>
      <c r="G20" s="32"/>
      <c r="H20" s="32"/>
      <c r="I20" s="59" t="s">
        <v>899</v>
      </c>
      <c r="J20" s="32"/>
      <c r="K20" s="32"/>
      <c r="L20" s="32"/>
      <c r="M20" s="32"/>
      <c r="N20" s="32"/>
      <c r="O20" s="32"/>
      <c r="P20" s="65"/>
      <c r="Q20" s="66"/>
    </row>
    <row r="21" spans="1:17" s="54" customFormat="1" ht="19.5" customHeight="1">
      <c r="A21" s="899" t="s">
        <v>900</v>
      </c>
      <c r="B21" s="900"/>
      <c r="C21" s="900"/>
      <c r="D21" s="900"/>
      <c r="E21" s="900"/>
      <c r="F21" s="900"/>
      <c r="G21" s="900"/>
      <c r="H21" s="900"/>
      <c r="I21" s="900"/>
      <c r="J21" s="900"/>
      <c r="K21" s="900"/>
      <c r="L21" s="900"/>
      <c r="M21" s="900"/>
      <c r="N21" s="900"/>
      <c r="O21" s="900"/>
      <c r="P21" s="900"/>
      <c r="Q21" s="901" t="s">
        <v>901</v>
      </c>
    </row>
    <row r="22" spans="1:17" s="730" customFormat="1" ht="20.25" customHeight="1">
      <c r="A22" s="945" t="s">
        <v>858</v>
      </c>
      <c r="B22" s="946" t="s">
        <v>902</v>
      </c>
      <c r="C22" s="934"/>
      <c r="D22" s="934"/>
      <c r="E22" s="934"/>
      <c r="F22" s="934"/>
      <c r="G22" s="934"/>
      <c r="H22" s="934"/>
      <c r="I22" s="934"/>
      <c r="J22" s="968"/>
      <c r="K22" s="935" t="s">
        <v>903</v>
      </c>
      <c r="L22" s="934"/>
      <c r="M22" s="934"/>
      <c r="N22" s="934"/>
      <c r="O22" s="934"/>
      <c r="P22" s="968"/>
      <c r="Q22" s="969" t="s">
        <v>522</v>
      </c>
    </row>
    <row r="23" spans="1:17" s="730" customFormat="1" ht="13.5" customHeight="1">
      <c r="A23" s="965"/>
      <c r="B23" s="782" t="s">
        <v>861</v>
      </c>
      <c r="C23" s="782" t="s">
        <v>904</v>
      </c>
      <c r="D23" s="782" t="s">
        <v>905</v>
      </c>
      <c r="E23" s="782" t="s">
        <v>906</v>
      </c>
      <c r="F23" s="782" t="s">
        <v>907</v>
      </c>
      <c r="G23" s="782" t="s">
        <v>908</v>
      </c>
      <c r="H23" s="782" t="s">
        <v>909</v>
      </c>
      <c r="I23" s="782" t="s">
        <v>910</v>
      </c>
      <c r="J23" s="782" t="s">
        <v>869</v>
      </c>
      <c r="K23" s="782" t="s">
        <v>861</v>
      </c>
      <c r="L23" s="782" t="s">
        <v>911</v>
      </c>
      <c r="M23" s="782" t="s">
        <v>912</v>
      </c>
      <c r="N23" s="782" t="s">
        <v>913</v>
      </c>
      <c r="O23" s="782" t="s">
        <v>873</v>
      </c>
      <c r="P23" s="782" t="s">
        <v>869</v>
      </c>
      <c r="Q23" s="970"/>
    </row>
    <row r="24" spans="1:17" s="730" customFormat="1" ht="13.5" customHeight="1">
      <c r="A24" s="965"/>
      <c r="B24" s="738"/>
      <c r="C24" s="56" t="s">
        <v>914</v>
      </c>
      <c r="D24" s="80"/>
      <c r="E24" s="80" t="s">
        <v>915</v>
      </c>
      <c r="F24" s="56" t="s">
        <v>916</v>
      </c>
      <c r="G24" s="80" t="s">
        <v>917</v>
      </c>
      <c r="H24" s="80"/>
      <c r="I24" s="80"/>
      <c r="J24" s="80"/>
      <c r="K24" s="738"/>
      <c r="L24" s="56" t="s">
        <v>918</v>
      </c>
      <c r="M24" s="80"/>
      <c r="N24" s="80"/>
      <c r="O24" s="80"/>
      <c r="P24" s="80"/>
      <c r="Q24" s="970"/>
    </row>
    <row r="25" spans="1:17" s="730" customFormat="1" ht="13.5" customHeight="1">
      <c r="A25" s="965"/>
      <c r="B25" s="738"/>
      <c r="C25" s="789" t="s">
        <v>919</v>
      </c>
      <c r="D25" s="80" t="s">
        <v>920</v>
      </c>
      <c r="E25" s="80" t="s">
        <v>921</v>
      </c>
      <c r="F25" s="80" t="s">
        <v>922</v>
      </c>
      <c r="G25" s="80" t="s">
        <v>923</v>
      </c>
      <c r="H25" s="80" t="s">
        <v>924</v>
      </c>
      <c r="I25" s="80" t="s">
        <v>925</v>
      </c>
      <c r="J25" s="80"/>
      <c r="K25" s="738"/>
      <c r="L25" s="789" t="s">
        <v>878</v>
      </c>
      <c r="M25" s="80" t="s">
        <v>926</v>
      </c>
      <c r="N25" s="80" t="s">
        <v>927</v>
      </c>
      <c r="O25" s="789"/>
      <c r="P25" s="80"/>
      <c r="Q25" s="970"/>
    </row>
    <row r="26" spans="1:17" s="730" customFormat="1" ht="13.5" customHeight="1">
      <c r="A26" s="966"/>
      <c r="B26" s="746" t="s">
        <v>523</v>
      </c>
      <c r="C26" s="81" t="s">
        <v>888</v>
      </c>
      <c r="D26" s="81" t="s">
        <v>928</v>
      </c>
      <c r="E26" s="81" t="s">
        <v>929</v>
      </c>
      <c r="F26" s="81" t="s">
        <v>930</v>
      </c>
      <c r="G26" s="81" t="s">
        <v>931</v>
      </c>
      <c r="H26" s="81" t="s">
        <v>932</v>
      </c>
      <c r="I26" s="81" t="s">
        <v>933</v>
      </c>
      <c r="J26" s="81" t="s">
        <v>892</v>
      </c>
      <c r="K26" s="746" t="s">
        <v>523</v>
      </c>
      <c r="L26" s="81" t="s">
        <v>893</v>
      </c>
      <c r="M26" s="81" t="s">
        <v>894</v>
      </c>
      <c r="N26" s="81" t="s">
        <v>934</v>
      </c>
      <c r="O26" s="81" t="s">
        <v>896</v>
      </c>
      <c r="P26" s="81" t="s">
        <v>892</v>
      </c>
      <c r="Q26" s="971"/>
    </row>
    <row r="27" spans="1:17" s="69" customFormat="1" ht="16.5" customHeight="1">
      <c r="A27" s="41" t="s">
        <v>1259</v>
      </c>
      <c r="B27" s="68" t="s">
        <v>526</v>
      </c>
      <c r="C27" s="68" t="s">
        <v>526</v>
      </c>
      <c r="D27" s="68" t="s">
        <v>526</v>
      </c>
      <c r="E27" s="68" t="s">
        <v>526</v>
      </c>
      <c r="F27" s="68" t="s">
        <v>526</v>
      </c>
      <c r="G27" s="68" t="s">
        <v>526</v>
      </c>
      <c r="H27" s="68" t="s">
        <v>526</v>
      </c>
      <c r="I27" s="68" t="s">
        <v>526</v>
      </c>
      <c r="J27" s="68" t="s">
        <v>526</v>
      </c>
      <c r="K27" s="68" t="s">
        <v>526</v>
      </c>
      <c r="L27" s="68" t="s">
        <v>526</v>
      </c>
      <c r="M27" s="68" t="s">
        <v>526</v>
      </c>
      <c r="N27" s="68" t="s">
        <v>526</v>
      </c>
      <c r="O27" s="68" t="s">
        <v>526</v>
      </c>
      <c r="P27" s="68" t="s">
        <v>526</v>
      </c>
      <c r="Q27" s="184" t="s">
        <v>1230</v>
      </c>
    </row>
    <row r="28" spans="1:17" s="67" customFormat="1" ht="16.5" customHeight="1">
      <c r="A28" s="41" t="s">
        <v>752</v>
      </c>
      <c r="B28" s="70">
        <v>3</v>
      </c>
      <c r="C28" s="70" t="s">
        <v>527</v>
      </c>
      <c r="D28" s="70" t="s">
        <v>527</v>
      </c>
      <c r="E28" s="70" t="s">
        <v>527</v>
      </c>
      <c r="F28" s="70">
        <v>2</v>
      </c>
      <c r="G28" s="70" t="s">
        <v>527</v>
      </c>
      <c r="H28" s="70" t="s">
        <v>527</v>
      </c>
      <c r="I28" s="70" t="s">
        <v>527</v>
      </c>
      <c r="J28" s="70">
        <v>1</v>
      </c>
      <c r="K28" s="70">
        <v>3</v>
      </c>
      <c r="L28" s="70" t="s">
        <v>527</v>
      </c>
      <c r="M28" s="70">
        <v>1</v>
      </c>
      <c r="N28" s="70">
        <v>1</v>
      </c>
      <c r="O28" s="70" t="s">
        <v>527</v>
      </c>
      <c r="P28" s="70">
        <v>1</v>
      </c>
      <c r="Q28" s="185" t="s">
        <v>1231</v>
      </c>
    </row>
    <row r="29" spans="1:17" s="69" customFormat="1" ht="16.5" customHeight="1">
      <c r="A29" s="41" t="s">
        <v>1260</v>
      </c>
      <c r="B29" s="68" t="s">
        <v>526</v>
      </c>
      <c r="C29" s="68" t="s">
        <v>526</v>
      </c>
      <c r="D29" s="68" t="s">
        <v>526</v>
      </c>
      <c r="E29" s="68" t="s">
        <v>526</v>
      </c>
      <c r="F29" s="68" t="s">
        <v>526</v>
      </c>
      <c r="G29" s="68" t="s">
        <v>526</v>
      </c>
      <c r="H29" s="68" t="s">
        <v>526</v>
      </c>
      <c r="I29" s="68" t="s">
        <v>526</v>
      </c>
      <c r="J29" s="68" t="s">
        <v>526</v>
      </c>
      <c r="K29" s="68" t="s">
        <v>526</v>
      </c>
      <c r="L29" s="68" t="s">
        <v>526</v>
      </c>
      <c r="M29" s="68" t="s">
        <v>526</v>
      </c>
      <c r="N29" s="68" t="s">
        <v>526</v>
      </c>
      <c r="O29" s="68" t="s">
        <v>526</v>
      </c>
      <c r="P29" s="68" t="s">
        <v>526</v>
      </c>
      <c r="Q29" s="185" t="s">
        <v>1232</v>
      </c>
    </row>
    <row r="30" spans="1:17" s="67" customFormat="1" ht="16.5" customHeight="1">
      <c r="A30" s="71" t="s">
        <v>753</v>
      </c>
      <c r="B30" s="70">
        <v>9</v>
      </c>
      <c r="C30" s="70" t="s">
        <v>527</v>
      </c>
      <c r="D30" s="70" t="s">
        <v>527</v>
      </c>
      <c r="E30" s="70" t="s">
        <v>527</v>
      </c>
      <c r="F30" s="70" t="s">
        <v>527</v>
      </c>
      <c r="G30" s="70" t="s">
        <v>527</v>
      </c>
      <c r="H30" s="70" t="s">
        <v>527</v>
      </c>
      <c r="I30" s="70">
        <v>1</v>
      </c>
      <c r="J30" s="70">
        <v>8</v>
      </c>
      <c r="K30" s="70">
        <v>9</v>
      </c>
      <c r="L30" s="70" t="s">
        <v>527</v>
      </c>
      <c r="M30" s="70" t="s">
        <v>527</v>
      </c>
      <c r="N30" s="70">
        <v>8</v>
      </c>
      <c r="O30" s="70" t="s">
        <v>527</v>
      </c>
      <c r="P30" s="70">
        <v>1</v>
      </c>
      <c r="Q30" s="185" t="s">
        <v>1233</v>
      </c>
    </row>
    <row r="31" spans="1:17" s="69" customFormat="1" ht="16.5" customHeight="1">
      <c r="A31" s="41" t="s">
        <v>1261</v>
      </c>
      <c r="B31" s="68">
        <v>10</v>
      </c>
      <c r="C31" s="70" t="s">
        <v>527</v>
      </c>
      <c r="D31" s="70" t="s">
        <v>527</v>
      </c>
      <c r="E31" s="70" t="s">
        <v>527</v>
      </c>
      <c r="F31" s="70" t="s">
        <v>527</v>
      </c>
      <c r="G31" s="70" t="s">
        <v>527</v>
      </c>
      <c r="H31" s="70" t="s">
        <v>527</v>
      </c>
      <c r="I31" s="70" t="s">
        <v>527</v>
      </c>
      <c r="J31" s="68">
        <v>10</v>
      </c>
      <c r="K31" s="68">
        <v>10</v>
      </c>
      <c r="L31" s="70" t="s">
        <v>527</v>
      </c>
      <c r="M31" s="70" t="s">
        <v>527</v>
      </c>
      <c r="N31" s="68">
        <v>10</v>
      </c>
      <c r="O31" s="70" t="s">
        <v>527</v>
      </c>
      <c r="P31" s="70" t="s">
        <v>527</v>
      </c>
      <c r="Q31" s="185" t="s">
        <v>1234</v>
      </c>
    </row>
    <row r="32" spans="1:17" s="67" customFormat="1" ht="16.5" customHeight="1">
      <c r="A32" s="71" t="s">
        <v>754</v>
      </c>
      <c r="B32" s="70">
        <v>8</v>
      </c>
      <c r="C32" s="70" t="s">
        <v>527</v>
      </c>
      <c r="D32" s="70" t="s">
        <v>527</v>
      </c>
      <c r="E32" s="70" t="s">
        <v>527</v>
      </c>
      <c r="F32" s="70" t="s">
        <v>527</v>
      </c>
      <c r="G32" s="70" t="s">
        <v>527</v>
      </c>
      <c r="H32" s="70" t="s">
        <v>527</v>
      </c>
      <c r="I32" s="70" t="s">
        <v>527</v>
      </c>
      <c r="J32" s="70">
        <v>8</v>
      </c>
      <c r="K32" s="70">
        <v>8</v>
      </c>
      <c r="L32" s="70" t="s">
        <v>527</v>
      </c>
      <c r="M32" s="70" t="s">
        <v>527</v>
      </c>
      <c r="N32" s="70">
        <v>8</v>
      </c>
      <c r="O32" s="70" t="s">
        <v>527</v>
      </c>
      <c r="P32" s="70" t="s">
        <v>527</v>
      </c>
      <c r="Q32" s="185" t="s">
        <v>1235</v>
      </c>
    </row>
    <row r="33" spans="1:17" s="5" customFormat="1" ht="16.5" customHeight="1">
      <c r="A33" s="4" t="s">
        <v>1262</v>
      </c>
      <c r="B33" s="62">
        <f>SUM(C33:J33)</f>
        <v>4</v>
      </c>
      <c r="C33" s="72" t="s">
        <v>527</v>
      </c>
      <c r="D33" s="72" t="s">
        <v>527</v>
      </c>
      <c r="E33" s="72" t="s">
        <v>527</v>
      </c>
      <c r="F33" s="72" t="s">
        <v>527</v>
      </c>
      <c r="G33" s="72" t="s">
        <v>527</v>
      </c>
      <c r="H33" s="72" t="s">
        <v>527</v>
      </c>
      <c r="I33" s="72" t="s">
        <v>527</v>
      </c>
      <c r="J33" s="62">
        <v>4</v>
      </c>
      <c r="K33" s="62">
        <f>SUM(L33:P33)</f>
        <v>4</v>
      </c>
      <c r="L33" s="72" t="s">
        <v>527</v>
      </c>
      <c r="M33" s="72" t="s">
        <v>527</v>
      </c>
      <c r="N33" s="72" t="s">
        <v>527</v>
      </c>
      <c r="O33" s="72" t="s">
        <v>527</v>
      </c>
      <c r="P33" s="62">
        <v>4</v>
      </c>
      <c r="Q33" s="185" t="s">
        <v>1236</v>
      </c>
    </row>
    <row r="34" spans="1:17" s="7" customFormat="1" ht="16.5" customHeight="1">
      <c r="A34" s="6" t="s">
        <v>755</v>
      </c>
      <c r="B34" s="60">
        <v>6</v>
      </c>
      <c r="C34" s="60" t="s">
        <v>527</v>
      </c>
      <c r="D34" s="60" t="s">
        <v>527</v>
      </c>
      <c r="E34" s="60" t="s">
        <v>527</v>
      </c>
      <c r="F34" s="60">
        <v>1</v>
      </c>
      <c r="G34" s="60" t="s">
        <v>527</v>
      </c>
      <c r="H34" s="60" t="s">
        <v>527</v>
      </c>
      <c r="I34" s="60" t="s">
        <v>528</v>
      </c>
      <c r="J34" s="60">
        <v>5</v>
      </c>
      <c r="K34" s="60">
        <v>6</v>
      </c>
      <c r="L34" s="60" t="s">
        <v>527</v>
      </c>
      <c r="M34" s="60" t="s">
        <v>528</v>
      </c>
      <c r="N34" s="60">
        <v>5</v>
      </c>
      <c r="O34" s="60" t="s">
        <v>529</v>
      </c>
      <c r="P34" s="60">
        <v>1</v>
      </c>
      <c r="Q34" s="185" t="s">
        <v>1237</v>
      </c>
    </row>
    <row r="35" spans="1:17" s="5" customFormat="1" ht="16.5" customHeight="1">
      <c r="A35" s="46" t="s">
        <v>530</v>
      </c>
      <c r="B35" s="62">
        <v>4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1</v>
      </c>
      <c r="I35" s="62">
        <v>0</v>
      </c>
      <c r="J35" s="62">
        <v>3</v>
      </c>
      <c r="K35" s="62">
        <v>4</v>
      </c>
      <c r="L35" s="62">
        <v>0</v>
      </c>
      <c r="M35" s="62">
        <v>0</v>
      </c>
      <c r="N35" s="62">
        <v>2</v>
      </c>
      <c r="O35" s="62">
        <v>0</v>
      </c>
      <c r="P35" s="62">
        <v>2</v>
      </c>
      <c r="Q35" s="18" t="s">
        <v>530</v>
      </c>
    </row>
    <row r="36" spans="1:17" s="8" customFormat="1" ht="16.5" customHeight="1">
      <c r="A36" s="50" t="s">
        <v>744</v>
      </c>
      <c r="B36" s="170">
        <v>2</v>
      </c>
      <c r="C36" s="170" t="s">
        <v>526</v>
      </c>
      <c r="D36" s="170" t="s">
        <v>526</v>
      </c>
      <c r="E36" s="170" t="s">
        <v>526</v>
      </c>
      <c r="F36" s="170">
        <v>2</v>
      </c>
      <c r="G36" s="170" t="s">
        <v>526</v>
      </c>
      <c r="H36" s="170" t="s">
        <v>526</v>
      </c>
      <c r="I36" s="170" t="s">
        <v>526</v>
      </c>
      <c r="J36" s="170" t="s">
        <v>526</v>
      </c>
      <c r="K36" s="73">
        <v>2</v>
      </c>
      <c r="L36" s="170" t="s">
        <v>526</v>
      </c>
      <c r="M36" s="170" t="s">
        <v>526</v>
      </c>
      <c r="N36" s="73">
        <v>2</v>
      </c>
      <c r="O36" s="170" t="s">
        <v>526</v>
      </c>
      <c r="P36" s="171" t="s">
        <v>526</v>
      </c>
      <c r="Q36" s="21" t="s">
        <v>744</v>
      </c>
    </row>
    <row r="37" spans="1:17" s="2" customFormat="1" ht="15.75" customHeight="1">
      <c r="A37" s="1" t="s">
        <v>84</v>
      </c>
      <c r="L37" s="944" t="s">
        <v>85</v>
      </c>
      <c r="M37" s="944"/>
      <c r="N37" s="944"/>
      <c r="O37" s="944"/>
      <c r="P37" s="944"/>
      <c r="Q37" s="944"/>
    </row>
    <row r="38" s="40" customFormat="1" ht="12.75"/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  <row r="55" s="23" customFormat="1" ht="12.75"/>
    <row r="56" s="23" customFormat="1" ht="12.75"/>
    <row r="57" s="23" customFormat="1" ht="12.75"/>
    <row r="58" s="23" customFormat="1" ht="12.75"/>
    <row r="59" s="23" customFormat="1" ht="12.75"/>
    <row r="60" s="23" customFormat="1" ht="12.75"/>
    <row r="61" s="23" customFormat="1" ht="12.75"/>
    <row r="62" s="23" customFormat="1" ht="12.75"/>
    <row r="63" s="23" customFormat="1" ht="12.75"/>
    <row r="64" s="23" customFormat="1" ht="12.75"/>
    <row r="65" s="23" customFormat="1" ht="12.75"/>
    <row r="66" s="23" customFormat="1" ht="12.75">
      <c r="Y66" s="24"/>
    </row>
    <row r="67" s="23" customFormat="1" ht="12.75">
      <c r="Y67" s="24"/>
    </row>
    <row r="68" s="23" customFormat="1" ht="12.75">
      <c r="Y68" s="24"/>
    </row>
    <row r="69" s="23" customFormat="1" ht="12.75">
      <c r="Y69" s="24"/>
    </row>
    <row r="70" s="23" customFormat="1" ht="12.75">
      <c r="Y70" s="24"/>
    </row>
    <row r="71" s="23" customFormat="1" ht="12.75">
      <c r="Y71" s="24"/>
    </row>
    <row r="72" s="23" customFormat="1" ht="12.75">
      <c r="Y72" s="24"/>
    </row>
    <row r="73" s="23" customFormat="1" ht="12.75">
      <c r="Y73" s="24"/>
    </row>
    <row r="74" s="23" customFormat="1" ht="12.75">
      <c r="Y74" s="24"/>
    </row>
    <row r="75" s="23" customFormat="1" ht="12.75">
      <c r="Y75" s="24"/>
    </row>
    <row r="76" s="23" customFormat="1" ht="12.75">
      <c r="Y76" s="24"/>
    </row>
    <row r="77" s="23" customFormat="1" ht="12.75">
      <c r="Y77" s="24"/>
    </row>
    <row r="78" s="23" customFormat="1" ht="12.75">
      <c r="Y78" s="24"/>
    </row>
  </sheetData>
  <mergeCells count="10">
    <mergeCell ref="A1:O1"/>
    <mergeCell ref="A4:A8"/>
    <mergeCell ref="B4:J4"/>
    <mergeCell ref="K4:P4"/>
    <mergeCell ref="L37:Q37"/>
    <mergeCell ref="Q4:Q8"/>
    <mergeCell ref="A22:A26"/>
    <mergeCell ref="B22:J22"/>
    <mergeCell ref="K22:P22"/>
    <mergeCell ref="Q22:Q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3">
      <selection activeCell="P12" sqref="P12"/>
    </sheetView>
  </sheetViews>
  <sheetFormatPr defaultColWidth="9.140625" defaultRowHeight="12.75"/>
  <cols>
    <col min="1" max="1" width="13.8515625" style="24" customWidth="1"/>
    <col min="2" max="2" width="7.7109375" style="24" customWidth="1"/>
    <col min="3" max="3" width="7.57421875" style="24" customWidth="1"/>
    <col min="4" max="5" width="10.00390625" style="24" customWidth="1"/>
    <col min="6" max="6" width="11.00390625" style="24" customWidth="1"/>
    <col min="7" max="7" width="8.8515625" style="24" customWidth="1"/>
    <col min="8" max="8" width="9.7109375" style="24" customWidth="1"/>
    <col min="9" max="9" width="8.140625" style="24" customWidth="1"/>
    <col min="10" max="10" width="9.57421875" style="24" customWidth="1"/>
    <col min="11" max="11" width="8.140625" style="24" customWidth="1"/>
    <col min="12" max="12" width="8.57421875" style="24" customWidth="1"/>
    <col min="13" max="13" width="10.00390625" style="24" customWidth="1"/>
    <col min="14" max="14" width="9.28125" style="24" customWidth="1"/>
    <col min="15" max="15" width="9.57421875" style="24" customWidth="1"/>
    <col min="16" max="16" width="11.421875" style="24" customWidth="1"/>
    <col min="17" max="17" width="12.140625" style="24" customWidth="1"/>
    <col min="18" max="16384" width="10.00390625" style="24" customWidth="1"/>
  </cols>
  <sheetData>
    <row r="1" spans="1:15" s="3" customFormat="1" ht="32.25" customHeight="1">
      <c r="A1" s="974" t="s">
        <v>936</v>
      </c>
      <c r="B1" s="974"/>
      <c r="C1" s="974"/>
      <c r="D1" s="974"/>
      <c r="E1" s="974"/>
      <c r="F1" s="974"/>
      <c r="G1" s="974"/>
      <c r="H1" s="974"/>
      <c r="I1" s="974"/>
      <c r="J1" s="974"/>
      <c r="K1" s="974"/>
      <c r="L1" s="974"/>
      <c r="M1" s="974"/>
      <c r="N1" s="974"/>
      <c r="O1" s="974"/>
    </row>
    <row r="2" spans="1:16" s="54" customFormat="1" ht="18" customHeight="1">
      <c r="A2" s="54" t="s">
        <v>937</v>
      </c>
      <c r="P2" s="807" t="s">
        <v>938</v>
      </c>
    </row>
    <row r="3" spans="1:17" s="54" customFormat="1" ht="24" customHeight="1">
      <c r="A3" s="945" t="s">
        <v>858</v>
      </c>
      <c r="B3" s="929" t="s">
        <v>939</v>
      </c>
      <c r="C3" s="930"/>
      <c r="D3" s="930"/>
      <c r="E3" s="930"/>
      <c r="F3" s="930"/>
      <c r="G3" s="930"/>
      <c r="H3" s="931"/>
      <c r="I3" s="939" t="s">
        <v>940</v>
      </c>
      <c r="J3" s="930"/>
      <c r="K3" s="930"/>
      <c r="L3" s="930"/>
      <c r="M3" s="930"/>
      <c r="N3" s="930"/>
      <c r="O3" s="931"/>
      <c r="P3" s="831" t="s">
        <v>522</v>
      </c>
      <c r="Q3" s="936" t="s">
        <v>1249</v>
      </c>
    </row>
    <row r="4" spans="1:17" s="54" customFormat="1" ht="19.5" customHeight="1">
      <c r="A4" s="1003"/>
      <c r="B4" s="830" t="s">
        <v>861</v>
      </c>
      <c r="C4" s="56" t="s">
        <v>941</v>
      </c>
      <c r="D4" s="896" t="s">
        <v>942</v>
      </c>
      <c r="E4" s="56" t="s">
        <v>943</v>
      </c>
      <c r="F4" s="56" t="s">
        <v>944</v>
      </c>
      <c r="G4" s="56" t="s">
        <v>945</v>
      </c>
      <c r="H4" s="56" t="s">
        <v>946</v>
      </c>
      <c r="I4" s="897" t="s">
        <v>861</v>
      </c>
      <c r="J4" s="56" t="s">
        <v>947</v>
      </c>
      <c r="K4" s="56" t="s">
        <v>948</v>
      </c>
      <c r="L4" s="56" t="s">
        <v>949</v>
      </c>
      <c r="M4" s="56" t="s">
        <v>968</v>
      </c>
      <c r="N4" s="896" t="s">
        <v>950</v>
      </c>
      <c r="O4" s="56" t="s">
        <v>951</v>
      </c>
      <c r="P4" s="56" t="s">
        <v>944</v>
      </c>
      <c r="Q4" s="937"/>
    </row>
    <row r="5" spans="1:17" s="54" customFormat="1" ht="19.5" customHeight="1">
      <c r="A5" s="1003"/>
      <c r="B5" s="702"/>
      <c r="C5" s="817"/>
      <c r="D5" s="817"/>
      <c r="E5" s="817"/>
      <c r="F5" s="817"/>
      <c r="G5" s="817"/>
      <c r="H5" s="817"/>
      <c r="I5" s="832"/>
      <c r="J5" s="817"/>
      <c r="K5" s="817"/>
      <c r="L5" s="817"/>
      <c r="M5" s="80" t="s">
        <v>748</v>
      </c>
      <c r="N5" s="817" t="s">
        <v>748</v>
      </c>
      <c r="O5" s="817"/>
      <c r="P5" s="817"/>
      <c r="Q5" s="937"/>
    </row>
    <row r="6" spans="1:17" s="54" customFormat="1" ht="19.5" customHeight="1">
      <c r="A6" s="1003"/>
      <c r="B6" s="702"/>
      <c r="C6" s="817"/>
      <c r="D6" s="817" t="s">
        <v>952</v>
      </c>
      <c r="E6" s="817" t="s">
        <v>953</v>
      </c>
      <c r="F6" s="817" t="s">
        <v>749</v>
      </c>
      <c r="G6" s="817" t="s">
        <v>954</v>
      </c>
      <c r="H6" s="817"/>
      <c r="I6" s="832"/>
      <c r="J6" s="817"/>
      <c r="K6" s="817" t="s">
        <v>955</v>
      </c>
      <c r="L6" s="817"/>
      <c r="M6" s="80" t="s">
        <v>956</v>
      </c>
      <c r="N6" s="817" t="s">
        <v>956</v>
      </c>
      <c r="O6" s="817" t="s">
        <v>957</v>
      </c>
      <c r="P6" s="898" t="s">
        <v>749</v>
      </c>
      <c r="Q6" s="937"/>
    </row>
    <row r="7" spans="1:17" s="54" customFormat="1" ht="19.5" customHeight="1">
      <c r="A7" s="940"/>
      <c r="B7" s="703" t="s">
        <v>523</v>
      </c>
      <c r="C7" s="57" t="s">
        <v>958</v>
      </c>
      <c r="D7" s="57" t="s">
        <v>959</v>
      </c>
      <c r="E7" s="57" t="s">
        <v>960</v>
      </c>
      <c r="F7" s="837" t="s">
        <v>961</v>
      </c>
      <c r="G7" s="57" t="s">
        <v>962</v>
      </c>
      <c r="H7" s="57" t="s">
        <v>963</v>
      </c>
      <c r="I7" s="804" t="s">
        <v>523</v>
      </c>
      <c r="J7" s="835" t="s">
        <v>964</v>
      </c>
      <c r="K7" s="835" t="s">
        <v>965</v>
      </c>
      <c r="L7" s="835" t="s">
        <v>966</v>
      </c>
      <c r="M7" s="81" t="s">
        <v>969</v>
      </c>
      <c r="N7" s="57" t="s">
        <v>967</v>
      </c>
      <c r="O7" s="837" t="s">
        <v>967</v>
      </c>
      <c r="P7" s="837" t="s">
        <v>961</v>
      </c>
      <c r="Q7" s="995"/>
    </row>
    <row r="8" spans="1:17" s="7" customFormat="1" ht="39.75" customHeight="1">
      <c r="A8" s="41" t="s">
        <v>1259</v>
      </c>
      <c r="B8" s="74">
        <f>SUM(C8:H8)</f>
        <v>2</v>
      </c>
      <c r="C8" s="75">
        <v>2</v>
      </c>
      <c r="D8" s="75" t="s">
        <v>526</v>
      </c>
      <c r="E8" s="75" t="s">
        <v>526</v>
      </c>
      <c r="F8" s="75" t="s">
        <v>526</v>
      </c>
      <c r="G8" s="75" t="s">
        <v>526</v>
      </c>
      <c r="H8" s="75" t="s">
        <v>526</v>
      </c>
      <c r="I8" s="76">
        <f>SUM(J8:P8)</f>
        <v>242</v>
      </c>
      <c r="J8" s="75">
        <v>123</v>
      </c>
      <c r="K8" s="75">
        <v>5</v>
      </c>
      <c r="L8" s="75">
        <v>3</v>
      </c>
      <c r="M8" s="75"/>
      <c r="N8" s="75">
        <v>14</v>
      </c>
      <c r="O8" s="75" t="s">
        <v>526</v>
      </c>
      <c r="P8" s="75">
        <v>97</v>
      </c>
      <c r="Q8" s="267" t="s">
        <v>1230</v>
      </c>
    </row>
    <row r="9" spans="1:17" s="7" customFormat="1" ht="39.75" customHeight="1">
      <c r="A9" s="41" t="s">
        <v>752</v>
      </c>
      <c r="B9" s="60">
        <v>1</v>
      </c>
      <c r="C9" s="60" t="s">
        <v>527</v>
      </c>
      <c r="D9" s="60" t="s">
        <v>527</v>
      </c>
      <c r="E9" s="60" t="s">
        <v>527</v>
      </c>
      <c r="F9" s="60" t="s">
        <v>527</v>
      </c>
      <c r="G9" s="60" t="s">
        <v>527</v>
      </c>
      <c r="H9" s="60">
        <v>1</v>
      </c>
      <c r="I9" s="60">
        <v>32</v>
      </c>
      <c r="J9" s="60">
        <v>21</v>
      </c>
      <c r="K9" s="60" t="s">
        <v>527</v>
      </c>
      <c r="L9" s="60">
        <v>6</v>
      </c>
      <c r="M9" s="60"/>
      <c r="N9" s="60">
        <v>2</v>
      </c>
      <c r="O9" s="77">
        <v>1</v>
      </c>
      <c r="P9" s="60">
        <v>2</v>
      </c>
      <c r="Q9" s="269" t="s">
        <v>1231</v>
      </c>
    </row>
    <row r="10" spans="1:17" s="7" customFormat="1" ht="39.75" customHeight="1">
      <c r="A10" s="41" t="s">
        <v>1260</v>
      </c>
      <c r="B10" s="74">
        <v>2</v>
      </c>
      <c r="C10" s="75">
        <v>2</v>
      </c>
      <c r="D10" s="75" t="s">
        <v>526</v>
      </c>
      <c r="E10" s="75" t="s">
        <v>526</v>
      </c>
      <c r="F10" s="75" t="s">
        <v>526</v>
      </c>
      <c r="G10" s="75" t="s">
        <v>526</v>
      </c>
      <c r="H10" s="75" t="s">
        <v>526</v>
      </c>
      <c r="I10" s="76">
        <f>SUM(J10:P10)</f>
        <v>272</v>
      </c>
      <c r="J10" s="75">
        <v>129</v>
      </c>
      <c r="K10" s="75">
        <v>7</v>
      </c>
      <c r="L10" s="75">
        <v>3</v>
      </c>
      <c r="M10" s="75"/>
      <c r="N10" s="75">
        <v>14</v>
      </c>
      <c r="O10" s="75" t="s">
        <v>526</v>
      </c>
      <c r="P10" s="75">
        <v>119</v>
      </c>
      <c r="Q10" s="269" t="s">
        <v>1232</v>
      </c>
    </row>
    <row r="11" spans="1:17" s="7" customFormat="1" ht="39.75" customHeight="1">
      <c r="A11" s="71" t="s">
        <v>753</v>
      </c>
      <c r="B11" s="60">
        <v>1</v>
      </c>
      <c r="C11" s="60" t="s">
        <v>527</v>
      </c>
      <c r="D11" s="60" t="s">
        <v>527</v>
      </c>
      <c r="E11" s="60" t="s">
        <v>527</v>
      </c>
      <c r="F11" s="60" t="s">
        <v>527</v>
      </c>
      <c r="G11" s="60" t="s">
        <v>527</v>
      </c>
      <c r="H11" s="60">
        <v>1</v>
      </c>
      <c r="I11" s="60">
        <v>40</v>
      </c>
      <c r="J11" s="60">
        <v>26</v>
      </c>
      <c r="K11" s="60" t="s">
        <v>527</v>
      </c>
      <c r="L11" s="60">
        <v>6</v>
      </c>
      <c r="M11" s="60"/>
      <c r="N11" s="60">
        <v>2</v>
      </c>
      <c r="O11" s="77">
        <v>1</v>
      </c>
      <c r="P11" s="60">
        <v>5</v>
      </c>
      <c r="Q11" s="269" t="s">
        <v>1233</v>
      </c>
    </row>
    <row r="12" spans="1:17" s="7" customFormat="1" ht="39.75" customHeight="1">
      <c r="A12" s="41" t="s">
        <v>1261</v>
      </c>
      <c r="B12" s="74">
        <v>1</v>
      </c>
      <c r="C12" s="75">
        <v>1</v>
      </c>
      <c r="D12" s="60" t="s">
        <v>527</v>
      </c>
      <c r="E12" s="60" t="s">
        <v>527</v>
      </c>
      <c r="F12" s="60" t="s">
        <v>527</v>
      </c>
      <c r="G12" s="60" t="s">
        <v>527</v>
      </c>
      <c r="H12" s="60" t="s">
        <v>527</v>
      </c>
      <c r="I12" s="76">
        <v>286</v>
      </c>
      <c r="J12" s="75">
        <v>127</v>
      </c>
      <c r="K12" s="75">
        <v>7</v>
      </c>
      <c r="L12" s="75">
        <v>3</v>
      </c>
      <c r="M12" s="75"/>
      <c r="N12" s="75">
        <v>14</v>
      </c>
      <c r="O12" s="60" t="s">
        <v>527</v>
      </c>
      <c r="P12" s="75">
        <v>135</v>
      </c>
      <c r="Q12" s="269" t="s">
        <v>1234</v>
      </c>
    </row>
    <row r="13" spans="1:17" s="7" customFormat="1" ht="39.75" customHeight="1">
      <c r="A13" s="71" t="s">
        <v>754</v>
      </c>
      <c r="B13" s="60">
        <v>1</v>
      </c>
      <c r="C13" s="60" t="s">
        <v>527</v>
      </c>
      <c r="D13" s="60" t="s">
        <v>527</v>
      </c>
      <c r="E13" s="60" t="s">
        <v>527</v>
      </c>
      <c r="F13" s="60" t="s">
        <v>527</v>
      </c>
      <c r="G13" s="60" t="s">
        <v>527</v>
      </c>
      <c r="H13" s="60">
        <v>1</v>
      </c>
      <c r="I13" s="60">
        <v>41</v>
      </c>
      <c r="J13" s="60">
        <v>30</v>
      </c>
      <c r="K13" s="60" t="s">
        <v>527</v>
      </c>
      <c r="L13" s="60">
        <v>6</v>
      </c>
      <c r="M13" s="60"/>
      <c r="N13" s="60">
        <v>2</v>
      </c>
      <c r="O13" s="77">
        <v>1</v>
      </c>
      <c r="P13" s="60">
        <v>2</v>
      </c>
      <c r="Q13" s="269" t="s">
        <v>1235</v>
      </c>
    </row>
    <row r="14" spans="1:17" s="5" customFormat="1" ht="39.75" customHeight="1">
      <c r="A14" s="4" t="s">
        <v>1262</v>
      </c>
      <c r="B14" s="28">
        <f>SUM(C14:H14)</f>
        <v>2</v>
      </c>
      <c r="C14" s="60" t="s">
        <v>527</v>
      </c>
      <c r="D14" s="60" t="s">
        <v>527</v>
      </c>
      <c r="E14" s="60" t="s">
        <v>527</v>
      </c>
      <c r="F14" s="44">
        <v>1</v>
      </c>
      <c r="G14" s="60" t="s">
        <v>527</v>
      </c>
      <c r="H14" s="44">
        <v>1</v>
      </c>
      <c r="I14" s="29">
        <f>SUM(J14:P14)</f>
        <v>289</v>
      </c>
      <c r="J14" s="44">
        <v>131</v>
      </c>
      <c r="K14" s="44">
        <v>8</v>
      </c>
      <c r="L14" s="44">
        <v>3</v>
      </c>
      <c r="M14" s="44"/>
      <c r="N14" s="44">
        <v>13</v>
      </c>
      <c r="O14" s="60" t="s">
        <v>527</v>
      </c>
      <c r="P14" s="44">
        <v>134</v>
      </c>
      <c r="Q14" s="269" t="s">
        <v>1236</v>
      </c>
    </row>
    <row r="15" spans="1:17" s="5" customFormat="1" ht="39.75" customHeight="1">
      <c r="A15" s="6" t="s">
        <v>755</v>
      </c>
      <c r="B15" s="29">
        <v>1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1</v>
      </c>
      <c r="I15" s="29">
        <v>42</v>
      </c>
      <c r="J15" s="44">
        <v>30</v>
      </c>
      <c r="K15" s="44">
        <v>0</v>
      </c>
      <c r="L15" s="44">
        <v>6</v>
      </c>
      <c r="M15" s="44"/>
      <c r="N15" s="44">
        <v>2</v>
      </c>
      <c r="O15" s="44">
        <v>1</v>
      </c>
      <c r="P15" s="44">
        <v>3</v>
      </c>
      <c r="Q15" s="269" t="s">
        <v>1237</v>
      </c>
    </row>
    <row r="16" spans="1:17" s="5" customFormat="1" ht="39.75" customHeight="1">
      <c r="A16" s="46" t="s">
        <v>530</v>
      </c>
      <c r="B16" s="29">
        <v>5</v>
      </c>
      <c r="C16" s="44">
        <v>0</v>
      </c>
      <c r="D16" s="44">
        <v>0</v>
      </c>
      <c r="E16" s="44">
        <v>0</v>
      </c>
      <c r="F16" s="44">
        <v>1</v>
      </c>
      <c r="G16" s="44">
        <v>0</v>
      </c>
      <c r="H16" s="44">
        <v>4</v>
      </c>
      <c r="I16" s="29">
        <v>361</v>
      </c>
      <c r="J16" s="44">
        <v>168</v>
      </c>
      <c r="K16" s="44">
        <v>9</v>
      </c>
      <c r="L16" s="44">
        <v>6</v>
      </c>
      <c r="M16" s="44"/>
      <c r="N16" s="44">
        <v>15</v>
      </c>
      <c r="O16" s="44">
        <v>0</v>
      </c>
      <c r="P16" s="44">
        <v>163</v>
      </c>
      <c r="Q16" s="194" t="s">
        <v>530</v>
      </c>
    </row>
    <row r="17" spans="1:17" s="8" customFormat="1" ht="39.75" customHeight="1">
      <c r="A17" s="50" t="s">
        <v>744</v>
      </c>
      <c r="B17" s="34" t="s">
        <v>526</v>
      </c>
      <c r="C17" s="78" t="s">
        <v>526</v>
      </c>
      <c r="D17" s="78" t="s">
        <v>526</v>
      </c>
      <c r="E17" s="78" t="s">
        <v>526</v>
      </c>
      <c r="F17" s="78" t="s">
        <v>526</v>
      </c>
      <c r="G17" s="78" t="s">
        <v>526</v>
      </c>
      <c r="H17" s="78" t="s">
        <v>526</v>
      </c>
      <c r="I17" s="34">
        <f>SUM(J17:P17)</f>
        <v>386</v>
      </c>
      <c r="J17" s="78">
        <v>172</v>
      </c>
      <c r="K17" s="78">
        <v>8</v>
      </c>
      <c r="L17" s="78">
        <v>4</v>
      </c>
      <c r="M17" s="78">
        <v>2</v>
      </c>
      <c r="N17" s="78">
        <v>15</v>
      </c>
      <c r="O17" s="78" t="s">
        <v>526</v>
      </c>
      <c r="P17" s="79">
        <v>185</v>
      </c>
      <c r="Q17" s="191" t="s">
        <v>744</v>
      </c>
    </row>
    <row r="18" spans="1:12" s="2" customFormat="1" ht="15.75" customHeight="1">
      <c r="A18" s="1" t="s">
        <v>84</v>
      </c>
      <c r="L18" s="2" t="s">
        <v>85</v>
      </c>
    </row>
    <row r="19" s="23" customFormat="1" ht="12" customHeight="1"/>
  </sheetData>
  <mergeCells count="5">
    <mergeCell ref="Q3:Q7"/>
    <mergeCell ref="A1:O1"/>
    <mergeCell ref="A3:A7"/>
    <mergeCell ref="B3:H3"/>
    <mergeCell ref="I3:O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37"/>
  <sheetViews>
    <sheetView zoomScaleSheetLayoutView="100" workbookViewId="0" topLeftCell="F10">
      <selection activeCell="D28" sqref="D28"/>
    </sheetView>
  </sheetViews>
  <sheetFormatPr defaultColWidth="9.140625" defaultRowHeight="12.75"/>
  <cols>
    <col min="1" max="1" width="14.00390625" style="24" customWidth="1"/>
    <col min="2" max="2" width="13.00390625" style="24" customWidth="1"/>
    <col min="3" max="3" width="10.8515625" style="24" customWidth="1"/>
    <col min="4" max="4" width="14.421875" style="24" customWidth="1"/>
    <col min="5" max="5" width="11.140625" style="24" customWidth="1"/>
    <col min="6" max="6" width="11.8515625" style="24" customWidth="1"/>
    <col min="7" max="7" width="14.28125" style="24" customWidth="1"/>
    <col min="8" max="8" width="10.57421875" style="24" customWidth="1"/>
    <col min="9" max="9" width="12.7109375" style="24" customWidth="1"/>
    <col min="10" max="10" width="13.140625" style="24" customWidth="1"/>
    <col min="11" max="11" width="14.00390625" style="24" customWidth="1"/>
    <col min="12" max="12" width="16.140625" style="24" customWidth="1"/>
    <col min="13" max="16384" width="10.00390625" style="24" customWidth="1"/>
  </cols>
  <sheetData>
    <row r="1" spans="1:14" s="84" customFormat="1" ht="32.25" customHeight="1">
      <c r="A1" s="851" t="s">
        <v>407</v>
      </c>
      <c r="B1" s="851"/>
      <c r="C1" s="851"/>
      <c r="D1" s="851"/>
      <c r="E1" s="851"/>
      <c r="F1" s="851"/>
      <c r="G1" s="851"/>
      <c r="H1" s="851"/>
      <c r="I1" s="851"/>
      <c r="J1" s="851"/>
      <c r="K1" s="851"/>
      <c r="L1" s="851"/>
      <c r="M1" s="3"/>
      <c r="N1" s="3"/>
    </row>
    <row r="2" spans="1:14" s="883" customFormat="1" ht="16.5" customHeight="1">
      <c r="A2" s="54" t="s">
        <v>408</v>
      </c>
      <c r="B2" s="54"/>
      <c r="C2" s="54"/>
      <c r="D2" s="54"/>
      <c r="E2" s="54"/>
      <c r="F2" s="54"/>
      <c r="G2" s="54"/>
      <c r="H2" s="54"/>
      <c r="I2" s="54"/>
      <c r="J2" s="54"/>
      <c r="K2" s="832"/>
      <c r="L2" s="807" t="s">
        <v>938</v>
      </c>
      <c r="M2" s="54"/>
      <c r="N2" s="54"/>
    </row>
    <row r="3" spans="1:14" s="887" customFormat="1" ht="18.75" customHeight="1">
      <c r="A3" s="933" t="s">
        <v>458</v>
      </c>
      <c r="B3" s="783" t="s">
        <v>409</v>
      </c>
      <c r="C3" s="884" t="s">
        <v>410</v>
      </c>
      <c r="D3" s="885"/>
      <c r="E3" s="885"/>
      <c r="F3" s="885"/>
      <c r="G3" s="885"/>
      <c r="H3" s="885"/>
      <c r="I3" s="885"/>
      <c r="J3" s="885"/>
      <c r="K3" s="886"/>
      <c r="L3" s="853" t="s">
        <v>522</v>
      </c>
      <c r="M3" s="730"/>
      <c r="N3" s="730"/>
    </row>
    <row r="4" spans="1:14" s="887" customFormat="1" ht="15" customHeight="1">
      <c r="A4" s="907"/>
      <c r="B4" s="80"/>
      <c r="C4" s="783" t="s">
        <v>861</v>
      </c>
      <c r="D4" s="909" t="s">
        <v>411</v>
      </c>
      <c r="E4" s="934"/>
      <c r="F4" s="968"/>
      <c r="G4" s="783" t="s">
        <v>412</v>
      </c>
      <c r="H4" s="783" t="s">
        <v>414</v>
      </c>
      <c r="I4" s="783" t="s">
        <v>415</v>
      </c>
      <c r="J4" s="783" t="s">
        <v>416</v>
      </c>
      <c r="K4" s="779" t="s">
        <v>417</v>
      </c>
      <c r="L4" s="825"/>
      <c r="M4" s="730"/>
      <c r="N4" s="730"/>
    </row>
    <row r="5" spans="1:14" s="887" customFormat="1" ht="15" customHeight="1">
      <c r="A5" s="907"/>
      <c r="B5" s="80"/>
      <c r="C5" s="80"/>
      <c r="D5" s="971" t="s">
        <v>418</v>
      </c>
      <c r="E5" s="878"/>
      <c r="F5" s="966"/>
      <c r="G5" s="80"/>
      <c r="H5" s="867"/>
      <c r="I5" s="80"/>
      <c r="J5" s="80"/>
      <c r="K5" s="888" t="s">
        <v>419</v>
      </c>
      <c r="L5" s="825"/>
      <c r="M5" s="730"/>
      <c r="N5" s="730"/>
    </row>
    <row r="6" spans="1:14" s="772" customFormat="1" ht="15" customHeight="1">
      <c r="A6" s="907"/>
      <c r="B6" s="80" t="s">
        <v>459</v>
      </c>
      <c r="C6" s="80"/>
      <c r="D6" s="783" t="s">
        <v>861</v>
      </c>
      <c r="E6" s="783" t="s">
        <v>420</v>
      </c>
      <c r="F6" s="783" t="s">
        <v>421</v>
      </c>
      <c r="G6" s="80" t="s">
        <v>422</v>
      </c>
      <c r="H6" s="867"/>
      <c r="I6" s="80" t="s">
        <v>423</v>
      </c>
      <c r="J6" s="80" t="s">
        <v>424</v>
      </c>
      <c r="K6" s="889" t="s">
        <v>425</v>
      </c>
      <c r="L6" s="826"/>
      <c r="M6" s="776"/>
      <c r="N6" s="776"/>
    </row>
    <row r="7" spans="1:14" s="772" customFormat="1" ht="15" customHeight="1">
      <c r="A7" s="852"/>
      <c r="B7" s="890" t="s">
        <v>426</v>
      </c>
      <c r="C7" s="890" t="s">
        <v>523</v>
      </c>
      <c r="D7" s="890" t="s">
        <v>427</v>
      </c>
      <c r="E7" s="890" t="s">
        <v>428</v>
      </c>
      <c r="F7" s="890" t="s">
        <v>892</v>
      </c>
      <c r="G7" s="891" t="s">
        <v>429</v>
      </c>
      <c r="H7" s="891" t="s">
        <v>430</v>
      </c>
      <c r="I7" s="891" t="s">
        <v>431</v>
      </c>
      <c r="J7" s="891" t="s">
        <v>429</v>
      </c>
      <c r="K7" s="892" t="s">
        <v>432</v>
      </c>
      <c r="L7" s="827"/>
      <c r="M7" s="776"/>
      <c r="N7" s="776"/>
    </row>
    <row r="8" spans="1:14" s="476" customFormat="1" ht="15" customHeight="1">
      <c r="A8" s="236" t="s">
        <v>1259</v>
      </c>
      <c r="B8" s="561">
        <v>7844</v>
      </c>
      <c r="C8" s="562">
        <v>6479</v>
      </c>
      <c r="D8" s="563">
        <v>588</v>
      </c>
      <c r="E8" s="552">
        <v>223</v>
      </c>
      <c r="F8" s="552">
        <v>365</v>
      </c>
      <c r="G8" s="552">
        <v>4726</v>
      </c>
      <c r="H8" s="552">
        <v>129</v>
      </c>
      <c r="I8" s="552">
        <v>696</v>
      </c>
      <c r="J8" s="552">
        <v>340</v>
      </c>
      <c r="K8" s="564" t="s">
        <v>433</v>
      </c>
      <c r="L8" s="406" t="s">
        <v>1230</v>
      </c>
      <c r="M8" s="360"/>
      <c r="N8" s="360"/>
    </row>
    <row r="9" spans="1:14" s="476" customFormat="1" ht="15" customHeight="1">
      <c r="A9" s="236" t="s">
        <v>752</v>
      </c>
      <c r="B9" s="471">
        <v>1671</v>
      </c>
      <c r="C9" s="562">
        <v>1106</v>
      </c>
      <c r="D9" s="563">
        <v>92</v>
      </c>
      <c r="E9" s="471">
        <v>62</v>
      </c>
      <c r="F9" s="471">
        <v>30</v>
      </c>
      <c r="G9" s="471">
        <v>840</v>
      </c>
      <c r="H9" s="471">
        <v>39</v>
      </c>
      <c r="I9" s="471">
        <v>103</v>
      </c>
      <c r="J9" s="471">
        <v>32</v>
      </c>
      <c r="K9" s="564" t="s">
        <v>433</v>
      </c>
      <c r="L9" s="242" t="s">
        <v>1231</v>
      </c>
      <c r="M9" s="360"/>
      <c r="N9" s="360"/>
    </row>
    <row r="10" spans="1:14" s="476" customFormat="1" ht="15" customHeight="1">
      <c r="A10" s="236" t="s">
        <v>1260</v>
      </c>
      <c r="B10" s="561">
        <v>8293</v>
      </c>
      <c r="C10" s="562">
        <v>6641</v>
      </c>
      <c r="D10" s="563">
        <v>598</v>
      </c>
      <c r="E10" s="552">
        <v>222</v>
      </c>
      <c r="F10" s="552">
        <v>376</v>
      </c>
      <c r="G10" s="552">
        <v>4828</v>
      </c>
      <c r="H10" s="552">
        <v>123</v>
      </c>
      <c r="I10" s="552">
        <v>718</v>
      </c>
      <c r="J10" s="552">
        <v>374</v>
      </c>
      <c r="K10" s="564" t="s">
        <v>433</v>
      </c>
      <c r="L10" s="242" t="s">
        <v>1232</v>
      </c>
      <c r="M10" s="360"/>
      <c r="N10" s="360"/>
    </row>
    <row r="11" spans="1:14" s="476" customFormat="1" ht="15" customHeight="1">
      <c r="A11" s="243" t="s">
        <v>753</v>
      </c>
      <c r="B11" s="471">
        <v>1786</v>
      </c>
      <c r="C11" s="562">
        <v>1172</v>
      </c>
      <c r="D11" s="563">
        <v>95</v>
      </c>
      <c r="E11" s="471">
        <v>65</v>
      </c>
      <c r="F11" s="471">
        <v>30</v>
      </c>
      <c r="G11" s="471">
        <v>901</v>
      </c>
      <c r="H11" s="471">
        <v>38</v>
      </c>
      <c r="I11" s="471">
        <v>104</v>
      </c>
      <c r="J11" s="471">
        <v>34</v>
      </c>
      <c r="K11" s="564" t="s">
        <v>433</v>
      </c>
      <c r="L11" s="242" t="s">
        <v>1233</v>
      </c>
      <c r="M11" s="360"/>
      <c r="N11" s="360"/>
    </row>
    <row r="12" spans="1:14" s="476" customFormat="1" ht="15" customHeight="1">
      <c r="A12" s="236" t="s">
        <v>1261</v>
      </c>
      <c r="B12" s="561">
        <v>8615</v>
      </c>
      <c r="C12" s="562">
        <v>6871</v>
      </c>
      <c r="D12" s="563">
        <v>634</v>
      </c>
      <c r="E12" s="552">
        <v>224</v>
      </c>
      <c r="F12" s="552">
        <v>410</v>
      </c>
      <c r="G12" s="552">
        <v>4994</v>
      </c>
      <c r="H12" s="552">
        <v>117</v>
      </c>
      <c r="I12" s="552">
        <v>721</v>
      </c>
      <c r="J12" s="552">
        <v>398</v>
      </c>
      <c r="K12" s="313">
        <v>7</v>
      </c>
      <c r="L12" s="242" t="s">
        <v>1234</v>
      </c>
      <c r="M12" s="360"/>
      <c r="N12" s="360"/>
    </row>
    <row r="13" spans="1:14" s="476" customFormat="1" ht="15" customHeight="1">
      <c r="A13" s="243" t="s">
        <v>754</v>
      </c>
      <c r="B13" s="471">
        <v>1843</v>
      </c>
      <c r="C13" s="562">
        <v>1247</v>
      </c>
      <c r="D13" s="563">
        <v>108</v>
      </c>
      <c r="E13" s="471">
        <v>70</v>
      </c>
      <c r="F13" s="471">
        <v>38</v>
      </c>
      <c r="G13" s="471">
        <v>961</v>
      </c>
      <c r="H13" s="471">
        <v>41</v>
      </c>
      <c r="I13" s="471">
        <v>101</v>
      </c>
      <c r="J13" s="471">
        <v>36</v>
      </c>
      <c r="K13" s="564" t="s">
        <v>433</v>
      </c>
      <c r="L13" s="242" t="s">
        <v>1235</v>
      </c>
      <c r="M13" s="360"/>
      <c r="N13" s="360"/>
    </row>
    <row r="14" spans="1:14" s="476" customFormat="1" ht="15" customHeight="1">
      <c r="A14" s="246" t="s">
        <v>1262</v>
      </c>
      <c r="B14" s="561">
        <v>9176</v>
      </c>
      <c r="C14" s="562">
        <v>6969</v>
      </c>
      <c r="D14" s="563">
        <v>672</v>
      </c>
      <c r="E14" s="554">
        <v>218</v>
      </c>
      <c r="F14" s="554">
        <v>454</v>
      </c>
      <c r="G14" s="554">
        <v>5043</v>
      </c>
      <c r="H14" s="554">
        <v>127</v>
      </c>
      <c r="I14" s="554">
        <v>710</v>
      </c>
      <c r="J14" s="554">
        <v>411</v>
      </c>
      <c r="K14" s="565">
        <v>6</v>
      </c>
      <c r="L14" s="242" t="s">
        <v>1236</v>
      </c>
      <c r="M14" s="195"/>
      <c r="N14" s="195"/>
    </row>
    <row r="15" spans="1:63" s="476" customFormat="1" ht="15" customHeight="1">
      <c r="A15" s="249" t="s">
        <v>755</v>
      </c>
      <c r="B15" s="469">
        <v>1937</v>
      </c>
      <c r="C15" s="562">
        <v>1325</v>
      </c>
      <c r="D15" s="563">
        <v>116</v>
      </c>
      <c r="E15" s="471">
        <v>73</v>
      </c>
      <c r="F15" s="471">
        <v>43</v>
      </c>
      <c r="G15" s="471">
        <v>1003</v>
      </c>
      <c r="H15" s="471">
        <v>67</v>
      </c>
      <c r="I15" s="471">
        <v>102</v>
      </c>
      <c r="J15" s="471">
        <v>37</v>
      </c>
      <c r="K15" s="564" t="s">
        <v>433</v>
      </c>
      <c r="L15" s="242" t="s">
        <v>1237</v>
      </c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</row>
    <row r="16" spans="1:63" s="335" customFormat="1" ht="15" customHeight="1">
      <c r="A16" s="193" t="s">
        <v>530</v>
      </c>
      <c r="B16" s="552">
        <v>11310</v>
      </c>
      <c r="C16" s="562">
        <v>8386</v>
      </c>
      <c r="D16" s="563">
        <v>875</v>
      </c>
      <c r="E16" s="554">
        <v>300</v>
      </c>
      <c r="F16" s="554">
        <v>575</v>
      </c>
      <c r="G16" s="554">
        <v>6075</v>
      </c>
      <c r="H16" s="554">
        <v>170</v>
      </c>
      <c r="I16" s="554">
        <v>800</v>
      </c>
      <c r="J16" s="554">
        <v>458</v>
      </c>
      <c r="K16" s="565">
        <v>8</v>
      </c>
      <c r="L16" s="194" t="s">
        <v>530</v>
      </c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</row>
    <row r="17" spans="1:63" s="569" customFormat="1" ht="15" customHeight="1">
      <c r="A17" s="190" t="s">
        <v>744</v>
      </c>
      <c r="B17" s="556">
        <f>SUM(C17,B34,C34,H34)</f>
        <v>11658</v>
      </c>
      <c r="C17" s="566">
        <f>SUM(D17,G17,H17,I17,J17,K17)</f>
        <v>8483</v>
      </c>
      <c r="D17" s="567">
        <f>SUM(E17:F17)</f>
        <v>914</v>
      </c>
      <c r="E17" s="557">
        <v>227</v>
      </c>
      <c r="F17" s="557">
        <v>687</v>
      </c>
      <c r="G17" s="557">
        <v>6150</v>
      </c>
      <c r="H17" s="557">
        <v>165</v>
      </c>
      <c r="I17" s="557">
        <v>777</v>
      </c>
      <c r="J17" s="557">
        <v>464</v>
      </c>
      <c r="K17" s="568">
        <v>13</v>
      </c>
      <c r="L17" s="191" t="s">
        <v>744</v>
      </c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  <c r="AI17" s="367"/>
      <c r="AJ17" s="367"/>
      <c r="AK17" s="367"/>
      <c r="AL17" s="367"/>
      <c r="AM17" s="367"/>
      <c r="AN17" s="367"/>
      <c r="AO17" s="367"/>
      <c r="AP17" s="367"/>
      <c r="AQ17" s="367"/>
      <c r="AR17" s="367"/>
      <c r="AS17" s="367"/>
      <c r="AT17" s="367"/>
      <c r="AU17" s="367"/>
      <c r="AV17" s="367"/>
      <c r="AW17" s="367"/>
      <c r="AX17" s="367"/>
      <c r="AY17" s="367"/>
      <c r="AZ17" s="367"/>
      <c r="BA17" s="367"/>
      <c r="BB17" s="367"/>
      <c r="BC17" s="367"/>
      <c r="BD17" s="367"/>
      <c r="BE17" s="367"/>
      <c r="BF17" s="367"/>
      <c r="BG17" s="367"/>
      <c r="BH17" s="367"/>
      <c r="BI17" s="367"/>
      <c r="BJ17" s="367"/>
      <c r="BK17" s="367"/>
    </row>
    <row r="18" spans="1:63" s="91" customFormat="1" ht="12" customHeight="1">
      <c r="A18" s="92"/>
      <c r="B18" s="93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</row>
    <row r="19" spans="1:13" s="887" customFormat="1" ht="15" customHeight="1">
      <c r="A19" s="933" t="s">
        <v>458</v>
      </c>
      <c r="B19" s="893"/>
      <c r="C19" s="967" t="s">
        <v>434</v>
      </c>
      <c r="D19" s="934"/>
      <c r="E19" s="934"/>
      <c r="F19" s="934"/>
      <c r="G19" s="968"/>
      <c r="H19" s="909" t="s">
        <v>435</v>
      </c>
      <c r="I19" s="934"/>
      <c r="J19" s="934"/>
      <c r="K19" s="934"/>
      <c r="L19" s="1000" t="s">
        <v>522</v>
      </c>
      <c r="M19" s="894"/>
    </row>
    <row r="20" spans="1:13" s="887" customFormat="1" ht="15" customHeight="1">
      <c r="A20" s="907"/>
      <c r="B20" s="80"/>
      <c r="C20" s="877" t="s">
        <v>436</v>
      </c>
      <c r="D20" s="878"/>
      <c r="E20" s="878"/>
      <c r="F20" s="878"/>
      <c r="G20" s="966"/>
      <c r="H20" s="877" t="s">
        <v>437</v>
      </c>
      <c r="I20" s="878"/>
      <c r="J20" s="878"/>
      <c r="K20" s="878"/>
      <c r="L20" s="1001"/>
      <c r="M20" s="894"/>
    </row>
    <row r="21" spans="1:13" s="887" customFormat="1" ht="15" customHeight="1">
      <c r="A21" s="907"/>
      <c r="B21" s="786" t="s">
        <v>438</v>
      </c>
      <c r="C21" s="783" t="s">
        <v>861</v>
      </c>
      <c r="D21" s="895" t="s">
        <v>439</v>
      </c>
      <c r="E21" s="786" t="s">
        <v>440</v>
      </c>
      <c r="F21" s="786" t="s">
        <v>441</v>
      </c>
      <c r="G21" s="786" t="s">
        <v>442</v>
      </c>
      <c r="H21" s="783" t="s">
        <v>861</v>
      </c>
      <c r="I21" s="786" t="s">
        <v>443</v>
      </c>
      <c r="J21" s="786" t="s">
        <v>444</v>
      </c>
      <c r="K21" s="787" t="s">
        <v>445</v>
      </c>
      <c r="L21" s="1001"/>
      <c r="M21" s="894"/>
    </row>
    <row r="22" spans="1:13" s="887" customFormat="1" ht="15" customHeight="1">
      <c r="A22" s="907"/>
      <c r="B22" s="868"/>
      <c r="C22" s="80"/>
      <c r="D22" s="80" t="s">
        <v>446</v>
      </c>
      <c r="E22" s="80"/>
      <c r="F22" s="80"/>
      <c r="G22" s="80"/>
      <c r="H22" s="80"/>
      <c r="I22" s="80"/>
      <c r="J22" s="80"/>
      <c r="K22" s="787" t="s">
        <v>447</v>
      </c>
      <c r="L22" s="1001"/>
      <c r="M22" s="894"/>
    </row>
    <row r="23" spans="1:13" s="887" customFormat="1" ht="15" customHeight="1">
      <c r="A23" s="907"/>
      <c r="B23" s="789" t="s">
        <v>448</v>
      </c>
      <c r="C23" s="80"/>
      <c r="D23" s="105" t="s">
        <v>449</v>
      </c>
      <c r="E23" s="80" t="s">
        <v>446</v>
      </c>
      <c r="F23" s="80" t="s">
        <v>446</v>
      </c>
      <c r="G23" s="80" t="s">
        <v>450</v>
      </c>
      <c r="H23" s="80"/>
      <c r="I23" s="80"/>
      <c r="J23" s="80" t="s">
        <v>446</v>
      </c>
      <c r="K23" s="738"/>
      <c r="L23" s="1001"/>
      <c r="M23" s="894"/>
    </row>
    <row r="24" spans="1:13" s="887" customFormat="1" ht="15.75" customHeight="1">
      <c r="A24" s="908"/>
      <c r="B24" s="81" t="s">
        <v>451</v>
      </c>
      <c r="C24" s="81" t="s">
        <v>523</v>
      </c>
      <c r="D24" s="107" t="s">
        <v>452</v>
      </c>
      <c r="E24" s="81" t="s">
        <v>453</v>
      </c>
      <c r="F24" s="81" t="s">
        <v>454</v>
      </c>
      <c r="G24" s="107" t="s">
        <v>455</v>
      </c>
      <c r="H24" s="81" t="s">
        <v>523</v>
      </c>
      <c r="I24" s="81" t="s">
        <v>456</v>
      </c>
      <c r="J24" s="81" t="s">
        <v>457</v>
      </c>
      <c r="K24" s="746" t="s">
        <v>1266</v>
      </c>
      <c r="L24" s="999"/>
      <c r="M24" s="894"/>
    </row>
    <row r="25" spans="1:13" s="476" customFormat="1" ht="15" customHeight="1">
      <c r="A25" s="236" t="s">
        <v>1259</v>
      </c>
      <c r="B25" s="552">
        <v>135</v>
      </c>
      <c r="C25" s="562">
        <v>531</v>
      </c>
      <c r="D25" s="563">
        <v>130</v>
      </c>
      <c r="E25" s="88">
        <v>1</v>
      </c>
      <c r="F25" s="552">
        <v>65</v>
      </c>
      <c r="G25" s="88">
        <v>335</v>
      </c>
      <c r="H25" s="562">
        <v>699</v>
      </c>
      <c r="I25" s="552">
        <v>695</v>
      </c>
      <c r="J25" s="88" t="s">
        <v>526</v>
      </c>
      <c r="K25" s="88">
        <v>4</v>
      </c>
      <c r="L25" s="406" t="s">
        <v>1230</v>
      </c>
      <c r="M25" s="570"/>
    </row>
    <row r="26" spans="1:13" s="476" customFormat="1" ht="15" customHeight="1">
      <c r="A26" s="236" t="s">
        <v>752</v>
      </c>
      <c r="B26" s="471">
        <v>83</v>
      </c>
      <c r="C26" s="571">
        <v>210</v>
      </c>
      <c r="D26" s="572">
        <v>73</v>
      </c>
      <c r="E26" s="89">
        <v>2</v>
      </c>
      <c r="F26" s="471">
        <v>26</v>
      </c>
      <c r="G26" s="89">
        <v>109</v>
      </c>
      <c r="H26" s="571">
        <v>272</v>
      </c>
      <c r="I26" s="471">
        <v>271</v>
      </c>
      <c r="J26" s="573" t="s">
        <v>527</v>
      </c>
      <c r="K26" s="89">
        <v>1</v>
      </c>
      <c r="L26" s="242" t="s">
        <v>1231</v>
      </c>
      <c r="M26" s="570"/>
    </row>
    <row r="27" spans="1:13" s="476" customFormat="1" ht="15" customHeight="1">
      <c r="A27" s="236" t="s">
        <v>1260</v>
      </c>
      <c r="B27" s="552">
        <v>142</v>
      </c>
      <c r="C27" s="562">
        <v>653</v>
      </c>
      <c r="D27" s="563">
        <v>162</v>
      </c>
      <c r="E27" s="88" t="s">
        <v>526</v>
      </c>
      <c r="F27" s="552">
        <v>83</v>
      </c>
      <c r="G27" s="88">
        <v>408</v>
      </c>
      <c r="H27" s="562">
        <v>857</v>
      </c>
      <c r="I27" s="552">
        <v>853</v>
      </c>
      <c r="J27" s="88" t="s">
        <v>526</v>
      </c>
      <c r="K27" s="88">
        <v>4</v>
      </c>
      <c r="L27" s="242" t="s">
        <v>1232</v>
      </c>
      <c r="M27" s="574"/>
    </row>
    <row r="28" spans="1:13" s="476" customFormat="1" ht="15" customHeight="1">
      <c r="A28" s="243" t="s">
        <v>753</v>
      </c>
      <c r="B28" s="471">
        <v>86</v>
      </c>
      <c r="C28" s="571">
        <v>229</v>
      </c>
      <c r="D28" s="572">
        <v>73</v>
      </c>
      <c r="E28" s="89">
        <v>2</v>
      </c>
      <c r="F28" s="471">
        <v>33</v>
      </c>
      <c r="G28" s="89">
        <v>121</v>
      </c>
      <c r="H28" s="571">
        <v>299</v>
      </c>
      <c r="I28" s="471">
        <v>298</v>
      </c>
      <c r="J28" s="573" t="s">
        <v>527</v>
      </c>
      <c r="K28" s="89">
        <v>1</v>
      </c>
      <c r="L28" s="242" t="s">
        <v>1256</v>
      </c>
      <c r="M28" s="574"/>
    </row>
    <row r="29" spans="1:13" s="476" customFormat="1" ht="15" customHeight="1">
      <c r="A29" s="236" t="s">
        <v>1261</v>
      </c>
      <c r="B29" s="471">
        <v>141</v>
      </c>
      <c r="C29" s="571">
        <v>749</v>
      </c>
      <c r="D29" s="572">
        <v>175</v>
      </c>
      <c r="E29" s="89">
        <v>1</v>
      </c>
      <c r="F29" s="471">
        <v>93</v>
      </c>
      <c r="G29" s="89">
        <v>480</v>
      </c>
      <c r="H29" s="571">
        <v>854</v>
      </c>
      <c r="I29" s="471">
        <v>847</v>
      </c>
      <c r="J29" s="573">
        <v>2</v>
      </c>
      <c r="K29" s="89">
        <v>5</v>
      </c>
      <c r="L29" s="242" t="s">
        <v>1234</v>
      </c>
      <c r="M29" s="574"/>
    </row>
    <row r="30" spans="1:63" s="476" customFormat="1" ht="15" customHeight="1">
      <c r="A30" s="243" t="s">
        <v>754</v>
      </c>
      <c r="B30" s="471">
        <v>87</v>
      </c>
      <c r="C30" s="571">
        <v>228</v>
      </c>
      <c r="D30" s="572">
        <v>67</v>
      </c>
      <c r="E30" s="89" t="s">
        <v>527</v>
      </c>
      <c r="F30" s="471">
        <v>37</v>
      </c>
      <c r="G30" s="89">
        <v>124</v>
      </c>
      <c r="H30" s="571">
        <v>281</v>
      </c>
      <c r="I30" s="471">
        <v>278</v>
      </c>
      <c r="J30" s="573" t="s">
        <v>527</v>
      </c>
      <c r="K30" s="89">
        <v>3</v>
      </c>
      <c r="L30" s="242" t="s">
        <v>1235</v>
      </c>
      <c r="M30" s="574"/>
      <c r="N30" s="574"/>
      <c r="O30" s="574"/>
      <c r="P30" s="574"/>
      <c r="Q30" s="574"/>
      <c r="R30" s="574"/>
      <c r="S30" s="574"/>
      <c r="T30" s="574"/>
      <c r="U30" s="574"/>
      <c r="V30" s="574"/>
      <c r="W30" s="574"/>
      <c r="X30" s="574"/>
      <c r="Y30" s="574"/>
      <c r="Z30" s="574"/>
      <c r="AA30" s="574"/>
      <c r="AB30" s="574"/>
      <c r="AC30" s="574"/>
      <c r="AD30" s="574"/>
      <c r="AE30" s="574"/>
      <c r="AF30" s="574"/>
      <c r="AG30" s="574"/>
      <c r="AH30" s="574"/>
      <c r="AI30" s="574"/>
      <c r="AJ30" s="574"/>
      <c r="AK30" s="574"/>
      <c r="AL30" s="574"/>
      <c r="AM30" s="574"/>
      <c r="AN30" s="574"/>
      <c r="AO30" s="574"/>
      <c r="AP30" s="574"/>
      <c r="AQ30" s="574"/>
      <c r="AR30" s="574"/>
      <c r="AS30" s="574"/>
      <c r="AT30" s="574"/>
      <c r="AU30" s="574"/>
      <c r="AV30" s="574"/>
      <c r="AW30" s="574"/>
      <c r="AX30" s="574"/>
      <c r="AY30" s="574"/>
      <c r="AZ30" s="574"/>
      <c r="BA30" s="574"/>
      <c r="BB30" s="574"/>
      <c r="BC30" s="574"/>
      <c r="BD30" s="574"/>
      <c r="BE30" s="574"/>
      <c r="BF30" s="574"/>
      <c r="BG30" s="574"/>
      <c r="BH30" s="574"/>
      <c r="BI30" s="574"/>
      <c r="BJ30" s="574"/>
      <c r="BK30" s="574"/>
    </row>
    <row r="31" spans="1:63" s="476" customFormat="1" ht="15" customHeight="1">
      <c r="A31" s="246" t="s">
        <v>1262</v>
      </c>
      <c r="B31" s="554">
        <v>156</v>
      </c>
      <c r="C31" s="575">
        <v>931</v>
      </c>
      <c r="D31" s="576">
        <v>182</v>
      </c>
      <c r="E31" s="577">
        <v>0</v>
      </c>
      <c r="F31" s="554">
        <v>129</v>
      </c>
      <c r="G31" s="577">
        <v>620</v>
      </c>
      <c r="H31" s="575">
        <v>1120</v>
      </c>
      <c r="I31" s="554">
        <v>1115</v>
      </c>
      <c r="J31" s="577">
        <v>2</v>
      </c>
      <c r="K31" s="577">
        <v>3</v>
      </c>
      <c r="L31" s="242" t="s">
        <v>1236</v>
      </c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8"/>
      <c r="AI31" s="578"/>
      <c r="AJ31" s="578"/>
      <c r="AK31" s="578"/>
      <c r="AL31" s="578"/>
      <c r="AM31" s="578"/>
      <c r="AN31" s="578"/>
      <c r="AO31" s="578"/>
      <c r="AP31" s="578"/>
      <c r="AQ31" s="578"/>
      <c r="AR31" s="578"/>
      <c r="AS31" s="578"/>
      <c r="AT31" s="578"/>
      <c r="AU31" s="578"/>
      <c r="AV31" s="578"/>
      <c r="AW31" s="578"/>
      <c r="AX31" s="578"/>
      <c r="AY31" s="578"/>
      <c r="AZ31" s="578"/>
      <c r="BA31" s="578"/>
      <c r="BB31" s="578"/>
      <c r="BC31" s="578"/>
      <c r="BD31" s="578"/>
      <c r="BE31" s="578"/>
      <c r="BF31" s="578"/>
      <c r="BG31" s="578"/>
      <c r="BH31" s="578"/>
      <c r="BI31" s="578"/>
      <c r="BJ31" s="578"/>
      <c r="BK31" s="578"/>
    </row>
    <row r="32" spans="1:63" s="476" customFormat="1" ht="15" customHeight="1">
      <c r="A32" s="249" t="s">
        <v>755</v>
      </c>
      <c r="B32" s="471">
        <v>92</v>
      </c>
      <c r="C32" s="571">
        <v>241</v>
      </c>
      <c r="D32" s="572">
        <v>73</v>
      </c>
      <c r="E32" s="89">
        <v>1</v>
      </c>
      <c r="F32" s="471">
        <v>38</v>
      </c>
      <c r="G32" s="89">
        <v>129</v>
      </c>
      <c r="H32" s="571">
        <v>279</v>
      </c>
      <c r="I32" s="471">
        <v>276</v>
      </c>
      <c r="J32" s="89" t="s">
        <v>526</v>
      </c>
      <c r="K32" s="89">
        <v>3</v>
      </c>
      <c r="L32" s="242" t="s">
        <v>1237</v>
      </c>
      <c r="M32" s="578"/>
      <c r="N32" s="578"/>
      <c r="O32" s="578"/>
      <c r="P32" s="578"/>
      <c r="Q32" s="578"/>
      <c r="R32" s="578"/>
      <c r="S32" s="578"/>
      <c r="T32" s="578"/>
      <c r="U32" s="578"/>
      <c r="V32" s="578"/>
      <c r="W32" s="578"/>
      <c r="X32" s="578"/>
      <c r="Y32" s="578"/>
      <c r="Z32" s="578"/>
      <c r="AA32" s="578"/>
      <c r="AB32" s="578"/>
      <c r="AC32" s="578"/>
      <c r="AD32" s="578"/>
      <c r="AE32" s="578"/>
      <c r="AF32" s="578"/>
      <c r="AG32" s="578"/>
      <c r="AH32" s="578"/>
      <c r="AI32" s="578"/>
      <c r="AJ32" s="578"/>
      <c r="AK32" s="578"/>
      <c r="AL32" s="578"/>
      <c r="AM32" s="578"/>
      <c r="AN32" s="578"/>
      <c r="AO32" s="578"/>
      <c r="AP32" s="578"/>
      <c r="AQ32" s="578"/>
      <c r="AR32" s="578"/>
      <c r="AS32" s="578"/>
      <c r="AT32" s="578"/>
      <c r="AU32" s="578"/>
      <c r="AV32" s="578"/>
      <c r="AW32" s="578"/>
      <c r="AX32" s="578"/>
      <c r="AY32" s="578"/>
      <c r="AZ32" s="578"/>
      <c r="BA32" s="578"/>
      <c r="BB32" s="578"/>
      <c r="BC32" s="578"/>
      <c r="BD32" s="578"/>
      <c r="BE32" s="578"/>
      <c r="BF32" s="578"/>
      <c r="BG32" s="578"/>
      <c r="BH32" s="578"/>
      <c r="BI32" s="578"/>
      <c r="BJ32" s="578"/>
      <c r="BK32" s="578"/>
    </row>
    <row r="33" spans="1:63" s="335" customFormat="1" ht="15" customHeight="1">
      <c r="A33" s="579" t="s">
        <v>530</v>
      </c>
      <c r="B33" s="554">
        <v>262</v>
      </c>
      <c r="C33" s="575">
        <v>1282</v>
      </c>
      <c r="D33" s="576">
        <v>295</v>
      </c>
      <c r="E33" s="577">
        <v>2</v>
      </c>
      <c r="F33" s="554">
        <v>172</v>
      </c>
      <c r="G33" s="577">
        <v>813</v>
      </c>
      <c r="H33" s="575">
        <v>1380</v>
      </c>
      <c r="I33" s="554">
        <v>1367</v>
      </c>
      <c r="J33" s="577">
        <v>5</v>
      </c>
      <c r="K33" s="577">
        <v>8</v>
      </c>
      <c r="L33" s="580" t="s">
        <v>530</v>
      </c>
      <c r="M33" s="578"/>
      <c r="N33" s="578"/>
      <c r="O33" s="578"/>
      <c r="P33" s="578"/>
      <c r="Q33" s="578"/>
      <c r="R33" s="578"/>
      <c r="S33" s="578"/>
      <c r="T33" s="578"/>
      <c r="U33" s="578"/>
      <c r="V33" s="578"/>
      <c r="W33" s="578"/>
      <c r="X33" s="578"/>
      <c r="Y33" s="578"/>
      <c r="Z33" s="578"/>
      <c r="AA33" s="578"/>
      <c r="AB33" s="578"/>
      <c r="AC33" s="578"/>
      <c r="AD33" s="578"/>
      <c r="AE33" s="578"/>
      <c r="AF33" s="578"/>
      <c r="AG33" s="578"/>
      <c r="AH33" s="578"/>
      <c r="AI33" s="578"/>
      <c r="AJ33" s="578"/>
      <c r="AK33" s="578"/>
      <c r="AL33" s="578"/>
      <c r="AM33" s="578"/>
      <c r="AN33" s="578"/>
      <c r="AO33" s="578"/>
      <c r="AP33" s="578"/>
      <c r="AQ33" s="578"/>
      <c r="AR33" s="578"/>
      <c r="AS33" s="578"/>
      <c r="AT33" s="578"/>
      <c r="AU33" s="578"/>
      <c r="AV33" s="578"/>
      <c r="AW33" s="578"/>
      <c r="AX33" s="578"/>
      <c r="AY33" s="578"/>
      <c r="AZ33" s="578"/>
      <c r="BA33" s="578"/>
      <c r="BB33" s="578"/>
      <c r="BC33" s="578"/>
      <c r="BD33" s="578"/>
      <c r="BE33" s="578"/>
      <c r="BF33" s="578"/>
      <c r="BG33" s="578"/>
      <c r="BH33" s="578"/>
      <c r="BI33" s="578"/>
      <c r="BJ33" s="578"/>
      <c r="BK33" s="578"/>
    </row>
    <row r="34" spans="1:63" s="588" customFormat="1" ht="15" customHeight="1">
      <c r="A34" s="581" t="s">
        <v>743</v>
      </c>
      <c r="B34" s="557">
        <v>285</v>
      </c>
      <c r="C34" s="582">
        <f>SUM(D34:G34)</f>
        <v>1447</v>
      </c>
      <c r="D34" s="583">
        <v>388</v>
      </c>
      <c r="E34" s="584" t="s">
        <v>1374</v>
      </c>
      <c r="F34" s="557">
        <v>188</v>
      </c>
      <c r="G34" s="584">
        <v>871</v>
      </c>
      <c r="H34" s="582">
        <f>SUM(I34:K34)</f>
        <v>1443</v>
      </c>
      <c r="I34" s="557">
        <v>1429</v>
      </c>
      <c r="J34" s="584">
        <v>5</v>
      </c>
      <c r="K34" s="585">
        <v>9</v>
      </c>
      <c r="L34" s="586" t="s">
        <v>744</v>
      </c>
      <c r="M34" s="587"/>
      <c r="N34" s="587"/>
      <c r="O34" s="587"/>
      <c r="P34" s="587"/>
      <c r="Q34" s="587"/>
      <c r="R34" s="587"/>
      <c r="S34" s="587"/>
      <c r="T34" s="587"/>
      <c r="U34" s="587"/>
      <c r="V34" s="587"/>
      <c r="W34" s="587"/>
      <c r="X34" s="587"/>
      <c r="Y34" s="587"/>
      <c r="Z34" s="587"/>
      <c r="AA34" s="587"/>
      <c r="AB34" s="587"/>
      <c r="AC34" s="587"/>
      <c r="AD34" s="587"/>
      <c r="AE34" s="587"/>
      <c r="AF34" s="587"/>
      <c r="AG34" s="587"/>
      <c r="AH34" s="587"/>
      <c r="AI34" s="587"/>
      <c r="AJ34" s="587"/>
      <c r="AK34" s="587"/>
      <c r="AL34" s="587"/>
      <c r="AM34" s="587"/>
      <c r="AN34" s="587"/>
      <c r="AO34" s="587"/>
      <c r="AP34" s="587"/>
      <c r="AQ34" s="587"/>
      <c r="AR34" s="587"/>
      <c r="AS34" s="587"/>
      <c r="AT34" s="587"/>
      <c r="AU34" s="587"/>
      <c r="AV34" s="587"/>
      <c r="AW34" s="587"/>
      <c r="AX34" s="587"/>
      <c r="AY34" s="587"/>
      <c r="AZ34" s="587"/>
      <c r="BA34" s="587"/>
      <c r="BB34" s="587"/>
      <c r="BC34" s="587"/>
      <c r="BD34" s="587"/>
      <c r="BE34" s="587"/>
      <c r="BF34" s="587"/>
      <c r="BG34" s="587"/>
      <c r="BH34" s="587"/>
      <c r="BI34" s="587"/>
      <c r="BJ34" s="587"/>
      <c r="BK34" s="587"/>
    </row>
    <row r="35" spans="1:9" s="2" customFormat="1" ht="15" customHeight="1">
      <c r="A35" s="1" t="s">
        <v>84</v>
      </c>
      <c r="I35" s="2" t="s">
        <v>85</v>
      </c>
    </row>
    <row r="36" spans="1:63" s="86" customFormat="1" ht="12" customHeight="1">
      <c r="A36" s="2"/>
      <c r="B36" s="2"/>
      <c r="C36" s="2"/>
      <c r="D36" s="2"/>
      <c r="E36" s="2"/>
      <c r="F36" s="23"/>
      <c r="G36" s="23"/>
      <c r="H36" s="23"/>
      <c r="I36" s="23"/>
      <c r="J36" s="23"/>
      <c r="K36" s="23"/>
      <c r="L36" s="23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3" s="86" customFormat="1" ht="12" customHeight="1">
      <c r="A37" s="2"/>
      <c r="B37" s="2"/>
      <c r="C37" s="2"/>
      <c r="D37" s="2"/>
      <c r="E37" s="932"/>
      <c r="F37" s="932"/>
      <c r="G37" s="932"/>
      <c r="H37" s="932"/>
      <c r="I37" s="932"/>
      <c r="J37" s="932"/>
      <c r="K37" s="932"/>
      <c r="L37" s="93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</row>
    <row r="38" s="82" customFormat="1" ht="13.5"/>
    <row r="39" s="83" customFormat="1" ht="13.5"/>
    <row r="40" s="83" customFormat="1" ht="13.5"/>
    <row r="41" s="83" customFormat="1" ht="13.5"/>
    <row r="42" s="83" customFormat="1" ht="13.5"/>
    <row r="43" s="83" customFormat="1" ht="13.5"/>
    <row r="44" s="83" customFormat="1" ht="13.5"/>
  </sheetData>
  <mergeCells count="12">
    <mergeCell ref="A1:L1"/>
    <mergeCell ref="A3:A7"/>
    <mergeCell ref="L3:L7"/>
    <mergeCell ref="D4:F4"/>
    <mergeCell ref="D5:F5"/>
    <mergeCell ref="E37:L37"/>
    <mergeCell ref="A19:A24"/>
    <mergeCell ref="C19:G19"/>
    <mergeCell ref="H19:K19"/>
    <mergeCell ref="L19:L24"/>
    <mergeCell ref="C20:G20"/>
    <mergeCell ref="H20:K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workbookViewId="0" topLeftCell="A7">
      <selection activeCell="F10" sqref="F10"/>
    </sheetView>
  </sheetViews>
  <sheetFormatPr defaultColWidth="9.140625" defaultRowHeight="12.75"/>
  <cols>
    <col min="1" max="1" width="15.00390625" style="0" customWidth="1"/>
    <col min="2" max="2" width="10.28125" style="0" customWidth="1"/>
    <col min="3" max="3" width="10.421875" style="0" customWidth="1"/>
    <col min="4" max="7" width="9.7109375" style="0" customWidth="1"/>
    <col min="8" max="10" width="11.00390625" style="0" customWidth="1"/>
    <col min="11" max="11" width="12.421875" style="0" customWidth="1"/>
    <col min="12" max="12" width="12.140625" style="0" customWidth="1"/>
    <col min="13" max="13" width="14.57421875" style="0" customWidth="1"/>
  </cols>
  <sheetData>
    <row r="1" spans="1:13" s="94" customFormat="1" ht="32.25" customHeight="1">
      <c r="A1" s="829" t="s">
        <v>460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</row>
    <row r="2" spans="1:13" s="881" customFormat="1" ht="20.25" customHeight="1">
      <c r="A2" s="54" t="s">
        <v>408</v>
      </c>
      <c r="M2" s="807" t="s">
        <v>938</v>
      </c>
    </row>
    <row r="3" spans="1:13" s="882" customFormat="1" ht="30" customHeight="1">
      <c r="A3" s="798" t="s">
        <v>461</v>
      </c>
      <c r="B3" s="103" t="s">
        <v>478</v>
      </c>
      <c r="C3" s="103" t="s">
        <v>462</v>
      </c>
      <c r="D3" s="103" t="s">
        <v>463</v>
      </c>
      <c r="E3" s="103" t="s">
        <v>479</v>
      </c>
      <c r="F3" s="103" t="s">
        <v>480</v>
      </c>
      <c r="G3" s="103" t="s">
        <v>481</v>
      </c>
      <c r="H3" s="103" t="s">
        <v>482</v>
      </c>
      <c r="I3" s="103" t="s">
        <v>464</v>
      </c>
      <c r="J3" s="103" t="s">
        <v>483</v>
      </c>
      <c r="K3" s="103" t="s">
        <v>465</v>
      </c>
      <c r="L3" s="103" t="s">
        <v>466</v>
      </c>
      <c r="M3" s="769" t="s">
        <v>522</v>
      </c>
    </row>
    <row r="4" spans="1:13" s="882" customFormat="1" ht="30" customHeight="1">
      <c r="A4" s="799"/>
      <c r="B4" s="105"/>
      <c r="C4" s="105" t="s">
        <v>467</v>
      </c>
      <c r="D4" s="105"/>
      <c r="E4" s="106" t="s">
        <v>468</v>
      </c>
      <c r="F4" s="105" t="s">
        <v>469</v>
      </c>
      <c r="G4" s="105"/>
      <c r="H4" s="105" t="s">
        <v>484</v>
      </c>
      <c r="I4" s="105" t="s">
        <v>485</v>
      </c>
      <c r="J4" s="105" t="s">
        <v>486</v>
      </c>
      <c r="K4" s="104" t="s">
        <v>470</v>
      </c>
      <c r="L4" s="105"/>
      <c r="M4" s="770"/>
    </row>
    <row r="5" spans="1:13" s="882" customFormat="1" ht="30" customHeight="1">
      <c r="A5" s="800"/>
      <c r="B5" s="107" t="s">
        <v>471</v>
      </c>
      <c r="C5" s="107" t="s">
        <v>472</v>
      </c>
      <c r="D5" s="107" t="s">
        <v>473</v>
      </c>
      <c r="E5" s="107" t="s">
        <v>474</v>
      </c>
      <c r="F5" s="107" t="s">
        <v>474</v>
      </c>
      <c r="G5" s="107" t="s">
        <v>475</v>
      </c>
      <c r="H5" s="107" t="s">
        <v>487</v>
      </c>
      <c r="I5" s="107" t="s">
        <v>488</v>
      </c>
      <c r="J5" s="107" t="s">
        <v>489</v>
      </c>
      <c r="K5" s="107" t="s">
        <v>476</v>
      </c>
      <c r="L5" s="107" t="s">
        <v>490</v>
      </c>
      <c r="M5" s="771"/>
    </row>
    <row r="6" spans="1:13" s="97" customFormat="1" ht="32.25" customHeight="1">
      <c r="A6" s="41" t="s">
        <v>1259</v>
      </c>
      <c r="B6" s="413">
        <f>SUM(C6:I6)</f>
        <v>2008</v>
      </c>
      <c r="C6" s="560">
        <v>437</v>
      </c>
      <c r="D6" s="560">
        <v>102</v>
      </c>
      <c r="E6" s="560">
        <v>231</v>
      </c>
      <c r="F6" s="413">
        <v>785</v>
      </c>
      <c r="G6" s="413">
        <v>414</v>
      </c>
      <c r="H6" s="553">
        <v>39</v>
      </c>
      <c r="I6" s="96">
        <v>0</v>
      </c>
      <c r="J6" s="96">
        <v>0</v>
      </c>
      <c r="K6" s="31">
        <v>6</v>
      </c>
      <c r="L6" s="96">
        <v>0</v>
      </c>
      <c r="M6" s="205" t="s">
        <v>1230</v>
      </c>
    </row>
    <row r="7" spans="1:13" s="45" customFormat="1" ht="32.25" customHeight="1">
      <c r="A7" s="41" t="s">
        <v>752</v>
      </c>
      <c r="B7" s="560">
        <f>SUM(C7,D7,E7,F7,G7,H7,L7)</f>
        <v>322</v>
      </c>
      <c r="C7" s="560">
        <v>64</v>
      </c>
      <c r="D7" s="560">
        <v>14</v>
      </c>
      <c r="E7" s="560">
        <v>64</v>
      </c>
      <c r="F7" s="560">
        <v>123</v>
      </c>
      <c r="G7" s="560">
        <v>54</v>
      </c>
      <c r="H7" s="553">
        <v>2</v>
      </c>
      <c r="I7" s="96">
        <v>0</v>
      </c>
      <c r="J7" s="96">
        <v>0</v>
      </c>
      <c r="K7" s="96">
        <v>0</v>
      </c>
      <c r="L7" s="60">
        <v>1</v>
      </c>
      <c r="M7" s="206" t="s">
        <v>1231</v>
      </c>
    </row>
    <row r="8" spans="1:13" s="45" customFormat="1" ht="32.25" customHeight="1">
      <c r="A8" s="41" t="s">
        <v>1260</v>
      </c>
      <c r="B8" s="413">
        <f>SUM(C8:I8)</f>
        <v>2078</v>
      </c>
      <c r="C8" s="413">
        <v>432</v>
      </c>
      <c r="D8" s="413">
        <v>102</v>
      </c>
      <c r="E8" s="413">
        <v>254</v>
      </c>
      <c r="F8" s="413">
        <v>825</v>
      </c>
      <c r="G8" s="413">
        <v>425</v>
      </c>
      <c r="H8" s="555">
        <v>40</v>
      </c>
      <c r="I8" s="96">
        <v>0</v>
      </c>
      <c r="J8" s="96">
        <v>0</v>
      </c>
      <c r="K8" s="98">
        <v>7</v>
      </c>
      <c r="L8" s="96">
        <v>0</v>
      </c>
      <c r="M8" s="206" t="s">
        <v>1232</v>
      </c>
    </row>
    <row r="9" spans="1:13" s="45" customFormat="1" ht="32.25" customHeight="1">
      <c r="A9" s="71" t="s">
        <v>753</v>
      </c>
      <c r="B9" s="560">
        <v>324</v>
      </c>
      <c r="C9" s="560">
        <v>72</v>
      </c>
      <c r="D9" s="560">
        <v>14</v>
      </c>
      <c r="E9" s="560">
        <v>63</v>
      </c>
      <c r="F9" s="560">
        <v>117</v>
      </c>
      <c r="G9" s="560">
        <v>56</v>
      </c>
      <c r="H9" s="553">
        <v>2</v>
      </c>
      <c r="I9" s="96">
        <v>0</v>
      </c>
      <c r="J9" s="96">
        <v>0</v>
      </c>
      <c r="K9" s="96">
        <v>0</v>
      </c>
      <c r="L9" s="60" t="s">
        <v>527</v>
      </c>
      <c r="M9" s="206" t="s">
        <v>1256</v>
      </c>
    </row>
    <row r="10" spans="1:13" s="45" customFormat="1" ht="32.25" customHeight="1">
      <c r="A10" s="41" t="s">
        <v>1261</v>
      </c>
      <c r="B10" s="413">
        <v>2135</v>
      </c>
      <c r="C10" s="413">
        <v>448</v>
      </c>
      <c r="D10" s="413">
        <v>104</v>
      </c>
      <c r="E10" s="413">
        <v>215</v>
      </c>
      <c r="F10" s="413">
        <v>829</v>
      </c>
      <c r="G10" s="413">
        <v>422</v>
      </c>
      <c r="H10" s="555">
        <v>46</v>
      </c>
      <c r="I10" s="96">
        <v>0</v>
      </c>
      <c r="J10" s="96">
        <v>0</v>
      </c>
      <c r="K10" s="98">
        <v>71</v>
      </c>
      <c r="L10" s="98" t="s">
        <v>1008</v>
      </c>
      <c r="M10" s="206" t="s">
        <v>1234</v>
      </c>
    </row>
    <row r="11" spans="1:13" s="45" customFormat="1" ht="32.25" customHeight="1">
      <c r="A11" s="71" t="s">
        <v>754</v>
      </c>
      <c r="B11" s="560">
        <v>309</v>
      </c>
      <c r="C11" s="560">
        <v>83</v>
      </c>
      <c r="D11" s="560">
        <v>14</v>
      </c>
      <c r="E11" s="560">
        <v>60</v>
      </c>
      <c r="F11" s="560">
        <v>99</v>
      </c>
      <c r="G11" s="560">
        <v>45</v>
      </c>
      <c r="H11" s="553">
        <v>3</v>
      </c>
      <c r="I11" s="96">
        <v>0</v>
      </c>
      <c r="J11" s="96">
        <v>0</v>
      </c>
      <c r="K11" s="96">
        <v>0</v>
      </c>
      <c r="L11" s="553">
        <v>5</v>
      </c>
      <c r="M11" s="206" t="s">
        <v>1235</v>
      </c>
    </row>
    <row r="12" spans="1:13" s="31" customFormat="1" ht="32.25" customHeight="1">
      <c r="A12" s="4" t="s">
        <v>1262</v>
      </c>
      <c r="B12" s="413">
        <f>SUM(C12:L12)</f>
        <v>2164</v>
      </c>
      <c r="C12" s="413">
        <v>461</v>
      </c>
      <c r="D12" s="413">
        <v>109</v>
      </c>
      <c r="E12" s="413">
        <v>229</v>
      </c>
      <c r="F12" s="413">
        <v>788</v>
      </c>
      <c r="G12" s="413">
        <v>413</v>
      </c>
      <c r="H12" s="555">
        <v>48</v>
      </c>
      <c r="I12" s="98">
        <v>5</v>
      </c>
      <c r="J12" s="99">
        <v>2</v>
      </c>
      <c r="K12" s="98">
        <v>1</v>
      </c>
      <c r="L12" s="555">
        <v>108</v>
      </c>
      <c r="M12" s="206" t="s">
        <v>1236</v>
      </c>
    </row>
    <row r="13" spans="1:13" s="5" customFormat="1" ht="32.25" customHeight="1">
      <c r="A13" s="6" t="s">
        <v>755</v>
      </c>
      <c r="B13" s="413">
        <v>331</v>
      </c>
      <c r="C13" s="413">
        <v>102</v>
      </c>
      <c r="D13" s="413">
        <v>16</v>
      </c>
      <c r="E13" s="413">
        <v>57</v>
      </c>
      <c r="F13" s="413">
        <v>104</v>
      </c>
      <c r="G13" s="413">
        <v>43</v>
      </c>
      <c r="H13" s="555">
        <v>4</v>
      </c>
      <c r="I13" s="98">
        <v>1</v>
      </c>
      <c r="J13" s="99" t="s">
        <v>1008</v>
      </c>
      <c r="K13" s="98">
        <v>3</v>
      </c>
      <c r="L13" s="555">
        <v>1</v>
      </c>
      <c r="M13" s="206" t="s">
        <v>1237</v>
      </c>
    </row>
    <row r="14" spans="1:13" s="5" customFormat="1" ht="32.25" customHeight="1">
      <c r="A14" s="100" t="s">
        <v>530</v>
      </c>
      <c r="B14" s="591">
        <v>2478</v>
      </c>
      <c r="C14" s="591">
        <v>577</v>
      </c>
      <c r="D14" s="591">
        <v>126</v>
      </c>
      <c r="E14" s="591">
        <v>286</v>
      </c>
      <c r="F14" s="591">
        <v>852</v>
      </c>
      <c r="G14" s="591">
        <v>457</v>
      </c>
      <c r="H14" s="589">
        <v>59</v>
      </c>
      <c r="I14" s="101">
        <v>5</v>
      </c>
      <c r="J14" s="101">
        <v>3</v>
      </c>
      <c r="K14" s="101">
        <v>4</v>
      </c>
      <c r="L14" s="589">
        <v>109</v>
      </c>
      <c r="M14" s="102" t="s">
        <v>530</v>
      </c>
    </row>
    <row r="15" spans="1:13" s="8" customFormat="1" ht="32.25" customHeight="1">
      <c r="A15" s="173" t="s">
        <v>744</v>
      </c>
      <c r="B15" s="592">
        <f>SUM(C15:L15)</f>
        <v>2503</v>
      </c>
      <c r="C15" s="592">
        <v>576</v>
      </c>
      <c r="D15" s="592">
        <v>131</v>
      </c>
      <c r="E15" s="592">
        <v>274</v>
      </c>
      <c r="F15" s="592">
        <v>871</v>
      </c>
      <c r="G15" s="592">
        <v>461</v>
      </c>
      <c r="H15" s="590">
        <v>68</v>
      </c>
      <c r="I15" s="174">
        <v>6</v>
      </c>
      <c r="J15" s="174">
        <v>3</v>
      </c>
      <c r="K15" s="174">
        <v>4</v>
      </c>
      <c r="L15" s="593">
        <v>109</v>
      </c>
      <c r="M15" s="175" t="s">
        <v>744</v>
      </c>
    </row>
    <row r="16" spans="1:9" s="2" customFormat="1" ht="15" customHeight="1">
      <c r="A16" s="1" t="s">
        <v>84</v>
      </c>
      <c r="I16" s="2" t="s">
        <v>1257</v>
      </c>
    </row>
    <row r="17" spans="1:13" s="95" customFormat="1" ht="18" customHeight="1">
      <c r="A17" s="828" t="s">
        <v>477</v>
      </c>
      <c r="B17" s="828"/>
      <c r="C17" s="828"/>
      <c r="H17" s="741" t="s">
        <v>1258</v>
      </c>
      <c r="I17" s="993"/>
      <c r="J17" s="993"/>
      <c r="K17" s="993"/>
      <c r="L17" s="993"/>
      <c r="M17" s="14"/>
    </row>
    <row r="18" s="82" customFormat="1" ht="13.5"/>
    <row r="19" s="82" customFormat="1" ht="13.5"/>
    <row r="20" s="82" customFormat="1" ht="13.5"/>
    <row r="21" s="82" customFormat="1" ht="13.5"/>
    <row r="22" s="82" customFormat="1" ht="13.5"/>
    <row r="23" s="82" customFormat="1" ht="13.5"/>
  </sheetData>
  <mergeCells count="5">
    <mergeCell ref="A17:C17"/>
    <mergeCell ref="A1:M1"/>
    <mergeCell ref="A3:A5"/>
    <mergeCell ref="M3:M5"/>
    <mergeCell ref="H17:L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C10">
      <selection activeCell="I20" sqref="I20"/>
    </sheetView>
  </sheetViews>
  <sheetFormatPr defaultColWidth="9.140625" defaultRowHeight="12.75"/>
  <cols>
    <col min="1" max="1" width="13.8515625" style="108" customWidth="1"/>
    <col min="2" max="2" width="11.8515625" style="108" customWidth="1"/>
    <col min="3" max="4" width="11.140625" style="108" customWidth="1"/>
    <col min="5" max="10" width="11.7109375" style="108" customWidth="1"/>
    <col min="11" max="11" width="11.140625" style="108" customWidth="1"/>
    <col min="12" max="12" width="11.7109375" style="108" customWidth="1"/>
    <col min="13" max="13" width="14.28125" style="108" customWidth="1"/>
    <col min="14" max="16384" width="11.28125" style="108" customWidth="1"/>
  </cols>
  <sheetData>
    <row r="1" spans="1:13" s="3" customFormat="1" ht="32.25" customHeight="1">
      <c r="A1" s="961" t="s">
        <v>491</v>
      </c>
      <c r="B1" s="961"/>
      <c r="C1" s="961"/>
      <c r="D1" s="961"/>
      <c r="E1" s="961"/>
      <c r="F1" s="961"/>
      <c r="G1" s="961"/>
      <c r="H1" s="961"/>
      <c r="I1" s="961"/>
      <c r="J1" s="961"/>
      <c r="K1" s="961"/>
      <c r="L1" s="961"/>
      <c r="M1" s="961"/>
    </row>
    <row r="2" spans="1:13" s="54" customFormat="1" ht="18" customHeight="1">
      <c r="A2" s="54" t="s">
        <v>492</v>
      </c>
      <c r="M2" s="55" t="s">
        <v>747</v>
      </c>
    </row>
    <row r="3" spans="1:13" s="730" customFormat="1" ht="33" customHeight="1">
      <c r="A3" s="1007" t="s">
        <v>458</v>
      </c>
      <c r="B3" s="809" t="s">
        <v>493</v>
      </c>
      <c r="C3" s="749" t="s">
        <v>494</v>
      </c>
      <c r="D3" s="749" t="s">
        <v>495</v>
      </c>
      <c r="E3" s="838" t="s">
        <v>496</v>
      </c>
      <c r="F3" s="749" t="s">
        <v>497</v>
      </c>
      <c r="G3" s="749" t="s">
        <v>498</v>
      </c>
      <c r="H3" s="742" t="s">
        <v>499</v>
      </c>
      <c r="I3" s="749" t="s">
        <v>500</v>
      </c>
      <c r="J3" s="749" t="s">
        <v>501</v>
      </c>
      <c r="K3" s="749" t="s">
        <v>502</v>
      </c>
      <c r="L3" s="749" t="s">
        <v>421</v>
      </c>
      <c r="M3" s="1000" t="s">
        <v>522</v>
      </c>
    </row>
    <row r="4" spans="1:13" s="730" customFormat="1" ht="33" customHeight="1">
      <c r="A4" s="1006"/>
      <c r="B4" s="819" t="s">
        <v>503</v>
      </c>
      <c r="C4" s="819" t="s">
        <v>504</v>
      </c>
      <c r="D4" s="839"/>
      <c r="E4" s="819" t="s">
        <v>505</v>
      </c>
      <c r="F4" s="839" t="s">
        <v>506</v>
      </c>
      <c r="G4" s="839" t="s">
        <v>507</v>
      </c>
      <c r="H4" s="839"/>
      <c r="I4" s="839"/>
      <c r="J4" s="839"/>
      <c r="K4" s="819" t="s">
        <v>508</v>
      </c>
      <c r="L4" s="839"/>
      <c r="M4" s="1001"/>
    </row>
    <row r="5" spans="1:13" s="730" customFormat="1" ht="33" customHeight="1">
      <c r="A5" s="998"/>
      <c r="B5" s="840" t="s">
        <v>509</v>
      </c>
      <c r="C5" s="840" t="s">
        <v>510</v>
      </c>
      <c r="D5" s="820" t="s">
        <v>1123</v>
      </c>
      <c r="E5" s="880" t="s">
        <v>511</v>
      </c>
      <c r="F5" s="820" t="s">
        <v>512</v>
      </c>
      <c r="G5" s="820" t="s">
        <v>513</v>
      </c>
      <c r="H5" s="820" t="s">
        <v>514</v>
      </c>
      <c r="I5" s="820" t="s">
        <v>515</v>
      </c>
      <c r="J5" s="820" t="s">
        <v>1124</v>
      </c>
      <c r="K5" s="745" t="s">
        <v>1125</v>
      </c>
      <c r="L5" s="840" t="s">
        <v>1126</v>
      </c>
      <c r="M5" s="999"/>
    </row>
    <row r="6" spans="1:13" s="7" customFormat="1" ht="34.5" customHeight="1">
      <c r="A6" s="41" t="s">
        <v>1259</v>
      </c>
      <c r="B6" s="598">
        <v>21094</v>
      </c>
      <c r="C6" s="98" t="s">
        <v>527</v>
      </c>
      <c r="D6" s="594">
        <v>17808</v>
      </c>
      <c r="E6" s="594">
        <v>8662</v>
      </c>
      <c r="F6" s="558">
        <v>25187</v>
      </c>
      <c r="G6" s="558">
        <v>3000</v>
      </c>
      <c r="H6" s="558">
        <v>10903</v>
      </c>
      <c r="I6" s="558">
        <v>3627</v>
      </c>
      <c r="J6" s="98" t="s">
        <v>527</v>
      </c>
      <c r="K6" s="98" t="s">
        <v>527</v>
      </c>
      <c r="L6" s="413">
        <v>68659</v>
      </c>
      <c r="M6" s="406" t="s">
        <v>1230</v>
      </c>
    </row>
    <row r="7" spans="1:13" s="7" customFormat="1" ht="34.5" customHeight="1">
      <c r="A7" s="41" t="s">
        <v>752</v>
      </c>
      <c r="B7" s="413">
        <v>4578</v>
      </c>
      <c r="C7" s="98" t="s">
        <v>527</v>
      </c>
      <c r="D7" s="413">
        <v>3790</v>
      </c>
      <c r="E7" s="413">
        <v>2380</v>
      </c>
      <c r="F7" s="413">
        <v>77</v>
      </c>
      <c r="G7" s="413">
        <v>1060</v>
      </c>
      <c r="H7" s="413">
        <v>3281</v>
      </c>
      <c r="I7" s="413">
        <v>1167</v>
      </c>
      <c r="J7" s="98" t="s">
        <v>527</v>
      </c>
      <c r="K7" s="98" t="s">
        <v>527</v>
      </c>
      <c r="L7" s="413">
        <v>18457</v>
      </c>
      <c r="M7" s="242" t="s">
        <v>1231</v>
      </c>
    </row>
    <row r="8" spans="1:13" s="7" customFormat="1" ht="34.5" customHeight="1">
      <c r="A8" s="41" t="s">
        <v>1260</v>
      </c>
      <c r="B8" s="598">
        <v>17123</v>
      </c>
      <c r="C8" s="98" t="s">
        <v>527</v>
      </c>
      <c r="D8" s="594">
        <v>13664</v>
      </c>
      <c r="E8" s="594">
        <v>7186</v>
      </c>
      <c r="F8" s="558">
        <v>20731</v>
      </c>
      <c r="G8" s="558">
        <v>450</v>
      </c>
      <c r="H8" s="558">
        <v>13838</v>
      </c>
      <c r="I8" s="558">
        <v>3459</v>
      </c>
      <c r="J8" s="558">
        <v>45672</v>
      </c>
      <c r="K8" s="98" t="s">
        <v>527</v>
      </c>
      <c r="L8" s="413">
        <v>108</v>
      </c>
      <c r="M8" s="242" t="s">
        <v>1232</v>
      </c>
    </row>
    <row r="9" spans="1:13" s="7" customFormat="1" ht="34.5" customHeight="1">
      <c r="A9" s="71" t="s">
        <v>753</v>
      </c>
      <c r="B9" s="413">
        <v>3596</v>
      </c>
      <c r="C9" s="98" t="s">
        <v>527</v>
      </c>
      <c r="D9" s="413">
        <v>2797</v>
      </c>
      <c r="E9" s="413">
        <v>1862</v>
      </c>
      <c r="F9" s="413">
        <v>5339</v>
      </c>
      <c r="G9" s="413">
        <v>1060</v>
      </c>
      <c r="H9" s="413">
        <v>1244</v>
      </c>
      <c r="I9" s="413">
        <v>749</v>
      </c>
      <c r="J9" s="413">
        <v>20399</v>
      </c>
      <c r="K9" s="98" t="s">
        <v>527</v>
      </c>
      <c r="L9" s="555" t="s">
        <v>527</v>
      </c>
      <c r="M9" s="242" t="s">
        <v>1256</v>
      </c>
    </row>
    <row r="10" spans="1:13" s="7" customFormat="1" ht="34.5" customHeight="1">
      <c r="A10" s="41" t="s">
        <v>1261</v>
      </c>
      <c r="B10" s="598">
        <v>15594</v>
      </c>
      <c r="C10" s="98" t="s">
        <v>527</v>
      </c>
      <c r="D10" s="594">
        <v>12547</v>
      </c>
      <c r="E10" s="594">
        <v>7190</v>
      </c>
      <c r="F10" s="558">
        <v>18491</v>
      </c>
      <c r="G10" s="558">
        <v>1560</v>
      </c>
      <c r="H10" s="558">
        <v>11739</v>
      </c>
      <c r="I10" s="558">
        <v>3247</v>
      </c>
      <c r="J10" s="558">
        <v>59130</v>
      </c>
      <c r="K10" s="98" t="s">
        <v>527</v>
      </c>
      <c r="L10" s="555" t="s">
        <v>527</v>
      </c>
      <c r="M10" s="242" t="s">
        <v>1234</v>
      </c>
    </row>
    <row r="11" spans="1:13" s="7" customFormat="1" ht="34.5" customHeight="1">
      <c r="A11" s="71" t="s">
        <v>754</v>
      </c>
      <c r="B11" s="413">
        <v>3527</v>
      </c>
      <c r="C11" s="98" t="s">
        <v>527</v>
      </c>
      <c r="D11" s="413">
        <v>2835</v>
      </c>
      <c r="E11" s="413">
        <v>1788</v>
      </c>
      <c r="F11" s="413">
        <v>4318</v>
      </c>
      <c r="G11" s="413">
        <v>902</v>
      </c>
      <c r="H11" s="413">
        <v>2358</v>
      </c>
      <c r="I11" s="413">
        <v>582</v>
      </c>
      <c r="J11" s="413">
        <v>23350</v>
      </c>
      <c r="K11" s="98" t="s">
        <v>527</v>
      </c>
      <c r="L11" s="413">
        <v>171</v>
      </c>
      <c r="M11" s="242" t="s">
        <v>1235</v>
      </c>
    </row>
    <row r="12" spans="1:13" s="5" customFormat="1" ht="34.5" customHeight="1">
      <c r="A12" s="4" t="s">
        <v>1262</v>
      </c>
      <c r="B12" s="599">
        <v>16596</v>
      </c>
      <c r="C12" s="98" t="s">
        <v>527</v>
      </c>
      <c r="D12" s="595">
        <v>13765</v>
      </c>
      <c r="E12" s="595">
        <v>8406</v>
      </c>
      <c r="F12" s="421">
        <v>19484</v>
      </c>
      <c r="G12" s="421">
        <v>1821</v>
      </c>
      <c r="H12" s="421">
        <v>12718</v>
      </c>
      <c r="I12" s="421">
        <v>3052</v>
      </c>
      <c r="J12" s="421">
        <v>60670</v>
      </c>
      <c r="K12" s="98" t="s">
        <v>527</v>
      </c>
      <c r="L12" s="413">
        <v>215</v>
      </c>
      <c r="M12" s="242" t="s">
        <v>1236</v>
      </c>
    </row>
    <row r="13" spans="1:13" s="5" customFormat="1" ht="34.5" customHeight="1">
      <c r="A13" s="6" t="s">
        <v>755</v>
      </c>
      <c r="B13" s="595">
        <v>3385</v>
      </c>
      <c r="C13" s="98" t="s">
        <v>527</v>
      </c>
      <c r="D13" s="595">
        <v>2732</v>
      </c>
      <c r="E13" s="595">
        <v>1827</v>
      </c>
      <c r="F13" s="421">
        <v>4403</v>
      </c>
      <c r="G13" s="421">
        <v>670</v>
      </c>
      <c r="H13" s="421">
        <v>2379</v>
      </c>
      <c r="I13" s="421">
        <v>597</v>
      </c>
      <c r="J13" s="421">
        <v>22779</v>
      </c>
      <c r="K13" s="98" t="s">
        <v>527</v>
      </c>
      <c r="L13" s="413">
        <v>244</v>
      </c>
      <c r="M13" s="242" t="s">
        <v>1237</v>
      </c>
    </row>
    <row r="14" spans="1:13" s="5" customFormat="1" ht="34.5" customHeight="1">
      <c r="A14" s="46" t="s">
        <v>530</v>
      </c>
      <c r="B14" s="600">
        <v>18084</v>
      </c>
      <c r="C14" s="596">
        <v>431</v>
      </c>
      <c r="D14" s="596">
        <v>14666</v>
      </c>
      <c r="E14" s="596">
        <v>9073</v>
      </c>
      <c r="F14" s="596">
        <v>21985</v>
      </c>
      <c r="G14" s="596">
        <v>2056</v>
      </c>
      <c r="H14" s="596">
        <v>13747</v>
      </c>
      <c r="I14" s="596">
        <v>3846</v>
      </c>
      <c r="J14" s="596">
        <v>76832</v>
      </c>
      <c r="K14" s="48">
        <v>0</v>
      </c>
      <c r="L14" s="596">
        <v>3135</v>
      </c>
      <c r="M14" s="194" t="s">
        <v>530</v>
      </c>
    </row>
    <row r="15" spans="1:13" s="8" customFormat="1" ht="34.5" customHeight="1">
      <c r="A15" s="50" t="s">
        <v>517</v>
      </c>
      <c r="B15" s="264">
        <v>17345</v>
      </c>
      <c r="C15" s="264">
        <v>4341</v>
      </c>
      <c r="D15" s="264">
        <v>14431</v>
      </c>
      <c r="E15" s="264">
        <v>8177</v>
      </c>
      <c r="F15" s="264">
        <v>18816</v>
      </c>
      <c r="G15" s="264">
        <v>1525</v>
      </c>
      <c r="H15" s="264">
        <v>13736</v>
      </c>
      <c r="I15" s="264">
        <v>3112</v>
      </c>
      <c r="J15" s="264">
        <v>65117</v>
      </c>
      <c r="K15" s="200" t="s">
        <v>526</v>
      </c>
      <c r="L15" s="597">
        <v>10349</v>
      </c>
      <c r="M15" s="191" t="s">
        <v>744</v>
      </c>
    </row>
    <row r="16" spans="1:9" s="2" customFormat="1" ht="15" customHeight="1">
      <c r="A16" s="1" t="s">
        <v>84</v>
      </c>
      <c r="I16" s="23" t="s">
        <v>89</v>
      </c>
    </row>
    <row r="17" spans="1:13" s="2" customFormat="1" ht="13.5" customHeight="1">
      <c r="A17" s="2" t="s">
        <v>87</v>
      </c>
      <c r="M17" s="33"/>
    </row>
    <row r="18" s="2" customFormat="1" ht="13.5" customHeight="1">
      <c r="A18" s="2" t="s">
        <v>88</v>
      </c>
    </row>
  </sheetData>
  <mergeCells count="3">
    <mergeCell ref="A1:M1"/>
    <mergeCell ref="A3:A5"/>
    <mergeCell ref="M3:M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의법=3</cp:lastModifiedBy>
  <cp:lastPrinted>2007-12-14T00:34:18Z</cp:lastPrinted>
  <dcterms:created xsi:type="dcterms:W3CDTF">2007-11-15T06:25:32Z</dcterms:created>
  <dcterms:modified xsi:type="dcterms:W3CDTF">2008-01-28T08:06:25Z</dcterms:modified>
  <cp:category/>
  <cp:version/>
  <cp:contentType/>
  <cp:contentStatus/>
</cp:coreProperties>
</file>