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898" firstSheet="26" activeTab="31"/>
  </bookViews>
  <sheets>
    <sheet name="1.자동차등록" sheetId="1" r:id="rId1"/>
    <sheet name="1-1.시별 자동차등록" sheetId="2" r:id="rId2"/>
    <sheet name="2.업종별 운수업체" sheetId="3" r:id="rId3"/>
    <sheet name="3.영업용자동차 업종별수송" sheetId="4" r:id="rId4"/>
    <sheet name="4.주차장" sheetId="5" r:id="rId5"/>
    <sheet name="5. 항공수송" sheetId="6" r:id="rId6"/>
    <sheet name="6.정기항공노선(1)" sheetId="7" r:id="rId7"/>
    <sheet name="6.정기항공노선(2)" sheetId="8" r:id="rId8"/>
    <sheet name="6.정기항공노선(3)" sheetId="9" r:id="rId9"/>
    <sheet name="7.항공노선별 수송(1)" sheetId="10" r:id="rId10"/>
    <sheet name="7.항공노선별 수송(2)" sheetId="11" r:id="rId11"/>
    <sheet name="7.항공노선별수송(3)" sheetId="12" r:id="rId12"/>
    <sheet name="8.선박등록" sheetId="13" r:id="rId13"/>
    <sheet name="9.여객선수송" sheetId="14" r:id="rId14"/>
    <sheet name="10.정기여객선수송(1)" sheetId="15" r:id="rId15"/>
    <sheet name="10.정기여객선수송(2)" sheetId="16" r:id="rId16"/>
    <sheet name="10.정기여객선수송(3)" sheetId="17" r:id="rId17"/>
    <sheet name="10.정기여객선수송(4)" sheetId="18" r:id="rId18"/>
    <sheet name="10.정기여객선수송(5)" sheetId="19" r:id="rId19"/>
    <sheet name="11.정기여객선취항" sheetId="20" r:id="rId20"/>
    <sheet name="12.해운화물수송" sheetId="21" r:id="rId21"/>
    <sheet name="13.관광사업체등록" sheetId="22" r:id="rId22"/>
    <sheet name="14.관광객수 및 관광수입" sheetId="23" r:id="rId23"/>
    <sheet name="15.국적별 외국인 관광객" sheetId="24" r:id="rId24"/>
    <sheet name="16.교통수단 및 여행형태별 관광객" sheetId="25" r:id="rId25"/>
    <sheet name="17.관광지별 관람인원 및 관람료 수입" sheetId="26" r:id="rId26"/>
    <sheet name="18.해수욕장이용" sheetId="27" r:id="rId27"/>
    <sheet name="19.관광호텔등록" sheetId="28" r:id="rId28"/>
    <sheet name="20.우편시설" sheetId="29" r:id="rId29"/>
    <sheet name="21.우편물취급" sheetId="30" r:id="rId30"/>
    <sheet name="22.우편요금수입" sheetId="31" r:id="rId31"/>
    <sheet name="23.전화시설및가입자수" sheetId="32" r:id="rId32"/>
    <sheet name="24.행정전산장비 보유" sheetId="33" r:id="rId33"/>
  </sheets>
  <definedNames>
    <definedName name="_xlnm.Print_Area" localSheetId="0">'1.자동차등록'!$A$1:$Y$31</definedName>
    <definedName name="_xlnm.Print_Area" localSheetId="17">'10.정기여객선수송(4)'!$A$1:$N$27</definedName>
    <definedName name="_xlnm.Print_Area" localSheetId="1">'1-1.시별 자동차등록'!$A$1:$N$28</definedName>
    <definedName name="_xlnm.Print_Area" localSheetId="21">'13.관광사업체등록'!$A$1:$Q$31</definedName>
    <definedName name="_xlnm.Print_Area" localSheetId="24">'16.교통수단 및 여행형태별 관광객'!$A$1:$G$26</definedName>
    <definedName name="_xlnm.Print_Area" localSheetId="25">'17.관광지별 관람인원 및 관람료 수입'!$A$1:$M$32</definedName>
    <definedName name="_xlnm.Print_Area" localSheetId="26">'18.해수욕장이용'!$A$1:$I$24</definedName>
    <definedName name="_xlnm.Print_Area" localSheetId="28">'20.우편시설'!$A$1:$K$33</definedName>
    <definedName name="_xlnm.Print_Area" localSheetId="29">'21.우편물취급'!$A$1:$R$17</definedName>
    <definedName name="_xlnm.Print_Area" localSheetId="32">'24.행정전산장비 보유'!$A$1:$T$17</definedName>
    <definedName name="_xlnm.Print_Area" localSheetId="3">'3.영업용자동차 업종별수송'!$A$1:$V$29</definedName>
    <definedName name="_xlnm.Print_Area" localSheetId="4">'4.주차장'!$A$1:$N$17</definedName>
    <definedName name="_xlnm.Print_Area" localSheetId="6">'6.정기항공노선(1)'!$A$1:$J$25</definedName>
    <definedName name="_xlnm.Print_Area" localSheetId="7">'6.정기항공노선(2)'!$A$1:$J$17</definedName>
    <definedName name="_xlnm.Print_Area" localSheetId="9">'7.항공노선별 수송(1)'!$A$1:$J$36</definedName>
  </definedNames>
  <calcPr fullCalcOnLoad="1"/>
</workbook>
</file>

<file path=xl/sharedStrings.xml><?xml version="1.0" encoding="utf-8"?>
<sst xmlns="http://schemas.openxmlformats.org/spreadsheetml/2006/main" count="3256" uniqueCount="1299">
  <si>
    <t xml:space="preserve">May 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</si>
  <si>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</si>
  <si>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</si>
  <si>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</si>
  <si>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</si>
  <si>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</si>
  <si>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</si>
  <si>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</si>
  <si>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</si>
  <si>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</si>
  <si>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</si>
  <si>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</si>
  <si>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</si>
  <si>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</si>
  <si>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Dec.</t>
  </si>
  <si>
    <r>
      <t>2001(</t>
    </r>
    <r>
      <rPr>
        <sz val="10"/>
        <rFont val="Arial"/>
        <family val="2"/>
      </rPr>
      <t>Jejusi</t>
    </r>
    <r>
      <rPr>
        <sz val="10"/>
        <rFont val="Arial"/>
        <family val="2"/>
      </rPr>
      <t>)</t>
    </r>
  </si>
  <si>
    <r>
      <t>2001(</t>
    </r>
    <r>
      <rPr>
        <sz val="10"/>
        <rFont val="Arial"/>
        <family val="2"/>
      </rPr>
      <t>Bukjeju</t>
    </r>
    <r>
      <rPr>
        <sz val="10"/>
        <rFont val="Arial"/>
        <family val="2"/>
      </rPr>
      <t>)</t>
    </r>
  </si>
  <si>
    <r>
      <t>2002</t>
    </r>
    <r>
      <rPr>
        <sz val="10"/>
        <rFont val="Arial"/>
        <family val="2"/>
      </rPr>
      <t>(Jejusi)</t>
    </r>
  </si>
  <si>
    <r>
      <t>2004</t>
    </r>
    <r>
      <rPr>
        <sz val="10"/>
        <rFont val="Arial"/>
        <family val="2"/>
      </rPr>
      <t>(Jejusi)</t>
    </r>
  </si>
  <si>
    <r>
      <t>2003</t>
    </r>
    <r>
      <rPr>
        <sz val="10"/>
        <rFont val="Arial"/>
        <family val="2"/>
      </rPr>
      <t>(Jejusi)</t>
    </r>
  </si>
  <si>
    <r>
      <t>2002</t>
    </r>
    <r>
      <rPr>
        <sz val="10"/>
        <rFont val="Arial"/>
        <family val="2"/>
      </rPr>
      <t>(Bukjeju)</t>
    </r>
  </si>
  <si>
    <r>
      <t>2003</t>
    </r>
    <r>
      <rPr>
        <sz val="10"/>
        <rFont val="Arial"/>
        <family val="2"/>
      </rPr>
      <t>(Bukjeju)</t>
    </r>
  </si>
  <si>
    <r>
      <t>2004</t>
    </r>
    <r>
      <rPr>
        <sz val="10"/>
        <rFont val="Arial"/>
        <family val="2"/>
      </rPr>
      <t>(Bukjeju)</t>
    </r>
  </si>
  <si>
    <r>
      <t>Y</t>
    </r>
    <r>
      <rPr>
        <sz val="10"/>
        <rFont val="Arial"/>
        <family val="2"/>
      </rPr>
      <t>ear &amp; Month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</si>
  <si>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</si>
  <si>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>2001(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</si>
  <si>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</si>
  <si>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</si>
  <si>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</si>
  <si>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시별</t>
    </r>
  </si>
  <si>
    <r>
      <t>Y</t>
    </r>
    <r>
      <rPr>
        <sz val="10"/>
        <rFont val="Arial"/>
        <family val="2"/>
      </rPr>
      <t>ear &amp;
Month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</si>
  <si>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시별</t>
    </r>
  </si>
  <si>
    <t>연별 및 시별</t>
  </si>
  <si>
    <r>
      <t xml:space="preserve">Year &amp; </t>
    </r>
    <r>
      <rPr>
        <sz val="10"/>
        <rFont val="Arial"/>
        <family val="2"/>
      </rPr>
      <t>City</t>
    </r>
  </si>
  <si>
    <r>
      <t>Y</t>
    </r>
    <r>
      <rPr>
        <sz val="10"/>
        <rFont val="Arial"/>
        <family val="2"/>
      </rPr>
      <t>ear &amp; City</t>
    </r>
  </si>
  <si>
    <t xml:space="preserve">   주 : 1) 여객및화물등록대수는 12월말 현재 수치이며 수송인원및 수송량은 연간합계임</t>
  </si>
  <si>
    <r>
      <t xml:space="preserve"> </t>
    </r>
    <r>
      <rPr>
        <sz val="10"/>
        <rFont val="Arial"/>
        <family val="2"/>
      </rPr>
      <t xml:space="preserve">      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</si>
  <si>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교통정책과, 교통항공관리과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</si>
  <si>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
월별</t>
    </r>
  </si>
  <si>
    <r>
      <t>Y</t>
    </r>
    <r>
      <rPr>
        <sz val="10"/>
        <rFont val="Arial"/>
        <family val="2"/>
      </rPr>
      <t>ear &amp;
Month</t>
    </r>
  </si>
  <si>
    <r>
      <t>2</t>
    </r>
    <r>
      <rPr>
        <sz val="10"/>
        <rFont val="Arial"/>
        <family val="2"/>
      </rPr>
      <t>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</si>
  <si>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</si>
  <si>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</si>
  <si>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</si>
  <si>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Y</t>
    </r>
    <r>
      <rPr>
        <sz val="10"/>
        <rFont val="Arial"/>
        <family val="2"/>
      </rPr>
      <t>ear</t>
    </r>
  </si>
  <si>
    <t>연  별</t>
  </si>
  <si>
    <r>
      <t>Y</t>
    </r>
    <r>
      <rPr>
        <sz val="10"/>
        <rFont val="Arial"/>
        <family val="2"/>
      </rPr>
      <t>ear &amp;
Month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</si>
  <si>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아시아나항공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제주국내지점</t>
    </r>
  </si>
  <si>
    <r>
      <t xml:space="preserve"> </t>
    </r>
    <r>
      <rPr>
        <sz val="10"/>
        <rFont val="Arial"/>
        <family val="2"/>
      </rPr>
      <t xml:space="preserve">     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</si>
  <si>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월별</t>
    </r>
  </si>
  <si>
    <r>
      <t>5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</si>
  <si>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</si>
  <si>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Busan</t>
    </r>
  </si>
  <si>
    <t>제주→동경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</si>
  <si>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Tokyo</t>
    </r>
  </si>
  <si>
    <t>제주→광주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</si>
  <si>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Gwangju</t>
    </r>
  </si>
  <si>
    <t>제주→나고야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</si>
  <si>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Nagoya</t>
    </r>
  </si>
  <si>
    <t>제주→대구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</si>
  <si>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Daegu</t>
    </r>
  </si>
  <si>
    <t>제주→후쿠오카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</si>
  <si>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Beijing</t>
    </r>
  </si>
  <si>
    <t>제주→여수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</si>
  <si>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Yeosu</t>
    </r>
  </si>
  <si>
    <t>제주→북경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</si>
  <si>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Bangkok</t>
    </r>
  </si>
  <si>
    <t>제주→진주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</si>
  <si>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Jinju</t>
    </r>
  </si>
  <si>
    <t>제주→군산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</si>
  <si>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Gunsan</t>
    </r>
  </si>
  <si>
    <t>제주→울산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</si>
  <si>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Ulsan</t>
    </r>
  </si>
  <si>
    <t>제주→청주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</si>
  <si>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Cheongju</t>
    </r>
  </si>
  <si>
    <t>제주→인천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</si>
  <si>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Incheon</t>
    </r>
  </si>
  <si>
    <t>제주→원주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</si>
  <si>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Wonju</t>
    </r>
  </si>
  <si>
    <t>서울→제주</t>
  </si>
  <si>
    <r>
      <t>Seoul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</si>
  <si>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오사카→제주</t>
  </si>
  <si>
    <r>
      <t>Osaka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</si>
  <si>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부산→제주</t>
  </si>
  <si>
    <r>
      <t>Busan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</si>
  <si>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동경→제주</t>
  </si>
  <si>
    <r>
      <t>Tokyo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</si>
  <si>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광주→제주</t>
  </si>
  <si>
    <r>
      <t>Gwangju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</si>
  <si>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나고야→제주</t>
  </si>
  <si>
    <r>
      <t>Nagoya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</si>
  <si>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대구→제주</t>
  </si>
  <si>
    <r>
      <t>Daegu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</si>
  <si>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후쿠오카→제주</t>
  </si>
  <si>
    <r>
      <t>Beijing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</si>
  <si>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여수→제주</t>
  </si>
  <si>
    <r>
      <t>Yeosu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</si>
  <si>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북경→제주</t>
  </si>
  <si>
    <t>진주→제주</t>
  </si>
  <si>
    <r>
      <t>Jinju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</si>
  <si>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군산→제주</t>
  </si>
  <si>
    <r>
      <t>Gunsan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</si>
  <si>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울산→제주</t>
  </si>
  <si>
    <r>
      <t>Ulsan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</si>
  <si>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청주→제주</t>
  </si>
  <si>
    <r>
      <t>Cheongju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</si>
  <si>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인천→제주</t>
  </si>
  <si>
    <r>
      <t>Incheon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</si>
  <si>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원주→제주</t>
  </si>
  <si>
    <r>
      <t>Wonju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</si>
  <si>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 xml:space="preserve"> Source : Korean Air Jeju Branch Office</t>
  </si>
  <si>
    <r>
      <t xml:space="preserve">    7.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 Transportation by Airline Routes(Cont'd)</t>
    </r>
  </si>
  <si>
    <t>자료 : 제주특별자치도 항만개발정책과</t>
  </si>
  <si>
    <r>
      <t xml:space="preserve">  </t>
    </r>
    <r>
      <rPr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Port Development Policy Div.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</si>
  <si>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관광정책과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</si>
  <si>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Tourism Policy Division</t>
    </r>
  </si>
  <si>
    <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</si>
  <si>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관광마케팅과</t>
    </r>
  </si>
  <si>
    <r>
      <t xml:space="preserve"> XI. </t>
    </r>
    <r>
      <rPr>
        <b/>
        <sz val="22"/>
        <rFont val="돋움"/>
        <family val="3"/>
      </rPr>
      <t>교통</t>
    </r>
    <r>
      <rPr>
        <b/>
        <sz val="22"/>
        <rFont val="Arial"/>
        <family val="2"/>
      </rPr>
      <t>·</t>
    </r>
    <r>
      <rPr>
        <b/>
        <sz val="22"/>
        <rFont val="돋움"/>
        <family val="3"/>
      </rPr>
      <t>관광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및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정보통신</t>
    </r>
    <r>
      <rPr>
        <b/>
        <sz val="22"/>
        <rFont val="Arial"/>
        <family val="2"/>
      </rPr>
      <t xml:space="preserve">      Transportation, Tourism and Information Telecommunications</t>
    </r>
  </si>
  <si>
    <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</si>
  <si>
    <r>
      <t>자료</t>
    </r>
    <r>
      <rPr>
        <sz val="10"/>
        <rFont val="Arial"/>
        <family val="2"/>
      </rPr>
      <t xml:space="preserve"> : KT</t>
    </r>
    <r>
      <rPr>
        <sz val="10"/>
        <rFont val="굴림"/>
        <family val="3"/>
      </rPr>
      <t>제주본부</t>
    </r>
    <r>
      <rPr>
        <sz val="10"/>
        <rFont val="Arial"/>
        <family val="2"/>
      </rPr>
      <t>, KT</t>
    </r>
    <r>
      <rPr>
        <sz val="10"/>
        <rFont val="굴림"/>
        <family val="3"/>
      </rPr>
      <t>링커스제주지사</t>
    </r>
    <r>
      <rPr>
        <sz val="10"/>
        <rFont val="Arial"/>
        <family val="2"/>
      </rPr>
      <t>(</t>
    </r>
    <r>
      <rPr>
        <sz val="10"/>
        <rFont val="굴림"/>
        <family val="3"/>
      </rPr>
      <t>공중전화</t>
    </r>
    <r>
      <rPr>
        <sz val="10"/>
        <rFont val="Arial"/>
        <family val="2"/>
      </rPr>
      <t>)</t>
    </r>
  </si>
  <si>
    <t xml:space="preserve">              Source : Korea Telecom Jeju Telecommunications Group, KT Linkus Jeju Branch</t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</si>
  <si>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해양수산정책과</t>
    </r>
  </si>
  <si>
    <r>
      <t xml:space="preserve">       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 xml:space="preserve">Maritime Affairs and Fisheries Policy Div. </t>
    </r>
  </si>
  <si>
    <r>
      <t xml:space="preserve">  Source :</t>
    </r>
    <r>
      <rPr>
        <sz val="10"/>
        <rFont val="Arial"/>
        <family val="2"/>
      </rPr>
      <t>Jeju Special Self-Governing Province</t>
    </r>
    <r>
      <rPr>
        <sz val="10"/>
        <rFont val="Arial"/>
        <family val="2"/>
      </rPr>
      <t xml:space="preserve"> Tourism Policy Div.</t>
    </r>
  </si>
  <si>
    <t>-</t>
  </si>
  <si>
    <t>-</t>
  </si>
  <si>
    <t xml:space="preserve">       (Unit : number, person, ton)</t>
  </si>
  <si>
    <t>제주/김포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</si>
  <si>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Gimpo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</si>
  <si>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Fukuoka</t>
    </r>
  </si>
  <si>
    <t>제주/인천</t>
  </si>
  <si>
    <t>제주/부산</t>
  </si>
  <si>
    <t>제주→상해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</si>
  <si>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Shanghai</t>
    </r>
  </si>
  <si>
    <t>제주/광주</t>
  </si>
  <si>
    <t>제주/대구</t>
  </si>
  <si>
    <t>제주/청주</t>
  </si>
  <si>
    <t>김포/제주</t>
  </si>
  <si>
    <r>
      <t>Gimpo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</si>
  <si>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Fukuoka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</si>
  <si>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인천/제주</t>
  </si>
  <si>
    <t>부산/제주</t>
  </si>
  <si>
    <t>상해→제주</t>
  </si>
  <si>
    <r>
      <t>Shanghai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</si>
  <si>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광주/제주</t>
  </si>
  <si>
    <t>대구/제주</t>
  </si>
  <si>
    <t>청주/제주</t>
  </si>
  <si>
    <t xml:space="preserve">       Source : Asiana Air Jeju Branch Office</t>
  </si>
  <si>
    <t>주 : 국제선 항공노선 부정기편 미포함</t>
  </si>
  <si>
    <r>
      <t xml:space="preserve">    7.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 xml:space="preserve">)          </t>
    </r>
  </si>
  <si>
    <t>제주→김포</t>
  </si>
  <si>
    <t>-</t>
  </si>
  <si>
    <t>김포→제주</t>
  </si>
  <si>
    <r>
      <t xml:space="preserve">8. </t>
    </r>
    <r>
      <rPr>
        <b/>
        <sz val="18"/>
        <rFont val="굴림"/>
        <family val="3"/>
      </rPr>
      <t>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록</t>
    </r>
    <r>
      <rPr>
        <b/>
        <sz val="18"/>
        <rFont val="Arial"/>
        <family val="2"/>
      </rPr>
      <t xml:space="preserve">                           Vessels  Registered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</si>
  <si>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척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</si>
  <si>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number, ton)</t>
  </si>
  <si>
    <r>
      <t>용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   by  Use</t>
    </r>
  </si>
  <si>
    <r>
      <t>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by Type</t>
    </r>
  </si>
  <si>
    <r>
      <t>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</si>
  <si>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</si>
  <si>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</si>
  <si>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예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선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</si>
  <si>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</si>
  <si>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>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</si>
  <si>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선
</t>
    </r>
    <r>
      <rPr>
        <sz val="10"/>
        <rFont val="Arial"/>
        <family val="2"/>
      </rPr>
      <t>(</t>
    </r>
    <r>
      <rPr>
        <sz val="10"/>
        <rFont val="굴림"/>
        <family val="3"/>
      </rPr>
      <t>기타선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  <r>
      <rPr>
        <sz val="10"/>
        <rFont val="Arial"/>
        <family val="2"/>
      </rPr>
      <t>)</t>
    </r>
  </si>
  <si>
    <t>Passenger</t>
  </si>
  <si>
    <t>Cargo</t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</si>
  <si>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</si>
  <si>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교통항공관리과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</si>
  <si>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이륜자동차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미포함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</si>
  <si>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Traffic and Aviation Div.</t>
    </r>
  </si>
  <si>
    <r>
      <t xml:space="preserve">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 xml:space="preserve">Traffic Policy Div. Traffic and Aviation Div. </t>
    </r>
  </si>
  <si>
    <r>
      <t xml:space="preserve">  </t>
    </r>
    <r>
      <rPr>
        <sz val="10"/>
        <rFont val="Arial"/>
        <family val="2"/>
      </rPr>
      <t xml:space="preserve">               </t>
    </r>
    <r>
      <rPr>
        <sz val="10"/>
        <rFont val="Arial"/>
        <family val="2"/>
      </rPr>
      <t xml:space="preserve"> Source : Korean Air Jeju Branch Office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</si>
  <si>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</si>
  <si>
    <r>
      <t>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</si>
  <si>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Traffic and Aviation Div.</t>
    </r>
  </si>
  <si>
    <t>Tanker</t>
  </si>
  <si>
    <t>Tugboat</t>
  </si>
  <si>
    <t>Others</t>
  </si>
  <si>
    <t>Steel</t>
  </si>
  <si>
    <r>
      <t>Wooden</t>
    </r>
    <r>
      <rPr>
        <sz val="9"/>
        <rFont val="Arial"/>
        <family val="2"/>
      </rPr>
      <t>(Others)</t>
    </r>
  </si>
  <si>
    <r>
      <t xml:space="preserve">척
</t>
    </r>
    <r>
      <rPr>
        <sz val="8"/>
        <rFont val="Arial"/>
        <family val="2"/>
      </rPr>
      <t>Number</t>
    </r>
  </si>
  <si>
    <r>
      <t xml:space="preserve">톤
</t>
    </r>
    <r>
      <rPr>
        <sz val="10"/>
        <rFont val="Arial"/>
        <family val="2"/>
      </rPr>
      <t>Ton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</si>
  <si>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부산지방해양수산청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제주해양관리단</t>
    </r>
    <r>
      <rPr>
        <sz val="10"/>
        <rFont val="Arial"/>
        <family val="2"/>
      </rPr>
      <t xml:space="preserve">
         </t>
    </r>
  </si>
  <si>
    <t xml:space="preserve">Source : Busan Regional Maritime Affairs and Fisheries Office
Jeju Maritime Management Div.     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</si>
  <si>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차량관리과</t>
    </r>
  </si>
  <si>
    <r>
      <t xml:space="preserve">Source : </t>
    </r>
    <r>
      <rPr>
        <sz val="10"/>
        <rFont val="Arial"/>
        <family val="2"/>
      </rPr>
      <t>Vehicle management Div.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</si>
  <si>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관용선은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기타선에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</si>
  <si>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t xml:space="preserve">    9. </t>
    </r>
    <r>
      <rPr>
        <b/>
        <sz val="18"/>
        <rFont val="굴림"/>
        <family val="3"/>
      </rPr>
      <t>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Transportation of Passenger Vessels</t>
    </r>
  </si>
  <si>
    <r>
      <t xml:space="preserve">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</si>
  <si>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</si>
  <si>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</si>
  <si>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t>Note : The amount of cargo transportation means weight</t>
  </si>
  <si>
    <r>
      <t xml:space="preserve">10.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     Transportation of Regular Passenger Vessels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</si>
  <si>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여객</t>
    </r>
    <r>
      <rPr>
        <sz val="10"/>
        <rFont val="Arial"/>
        <family val="2"/>
      </rPr>
      <t>-</t>
    </r>
    <r>
      <rPr>
        <sz val="10"/>
        <rFont val="굴림"/>
        <family val="3"/>
      </rPr>
      <t>천명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화물</t>
    </r>
    <r>
      <rPr>
        <sz val="10"/>
        <rFont val="Arial"/>
        <family val="2"/>
      </rPr>
      <t>-</t>
    </r>
    <r>
      <rPr>
        <sz val="10"/>
        <rFont val="굴림"/>
        <family val="3"/>
      </rPr>
      <t>천톤</t>
    </r>
    <r>
      <rPr>
        <sz val="10"/>
        <rFont val="Arial"/>
        <family val="2"/>
      </rPr>
      <t>)</t>
    </r>
  </si>
  <si>
    <t>(Unit : passenger-thousand person, freight-thousand ton)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</si>
  <si>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</si>
  <si>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Busan</t>
    </r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</si>
  <si>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부산</t>
    </r>
    <r>
      <rPr>
        <vertAlign val="superscript"/>
        <sz val="10"/>
        <rFont val="Arial"/>
        <family val="2"/>
      </rPr>
      <t>1)</t>
    </r>
  </si>
  <si>
    <r>
      <t xml:space="preserve">Seogwipo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Busan </t>
    </r>
  </si>
  <si>
    <r>
      <t>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</si>
  <si>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</si>
  <si>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</si>
  <si>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</si>
  <si>
    <r>
      <t>수송량</t>
    </r>
    <r>
      <rPr>
        <sz val="10"/>
        <rFont val="Arial"/>
        <family val="2"/>
      </rPr>
      <t xml:space="preserve">  Volume of transportation</t>
    </r>
  </si>
  <si>
    <r>
      <t>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</si>
  <si>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</si>
  <si>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</si>
  <si>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</si>
  <si>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t>화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물</t>
    </r>
  </si>
  <si>
    <t xml:space="preserve">   Gross</t>
  </si>
  <si>
    <t>vessels</t>
  </si>
  <si>
    <t>ton</t>
  </si>
  <si>
    <t>Capacity</t>
  </si>
  <si>
    <t>operation</t>
  </si>
  <si>
    <r>
      <t xml:space="preserve">10.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Transportation of Regular Passenger Vessels(Cont'd)</t>
    </r>
  </si>
  <si>
    <r>
      <t>제주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진도</t>
    </r>
    <r>
      <rPr>
        <vertAlign val="superscript"/>
        <sz val="10"/>
        <rFont val="Arial"/>
        <family val="2"/>
      </rPr>
      <t>1)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</si>
  <si>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Jindo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</si>
  <si>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목포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</si>
  <si>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Mokpo </t>
    </r>
  </si>
  <si>
    <t>Gross</t>
  </si>
  <si>
    <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제주↔진도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운항중단</t>
    </r>
    <r>
      <rPr>
        <sz val="10"/>
        <rFont val="Arial"/>
        <family val="2"/>
      </rPr>
      <t>('02. 9)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</si>
  <si>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완도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</si>
  <si>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Wando</t>
    </r>
  </si>
  <si>
    <r>
      <t>모슬포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마라도</t>
    </r>
    <r>
      <rPr>
        <sz val="10"/>
        <rFont val="Arial"/>
        <family val="2"/>
      </rPr>
      <t xml:space="preserve"> </t>
    </r>
  </si>
  <si>
    <r>
      <t xml:space="preserve">Moseulpo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Marado </t>
    </r>
  </si>
  <si>
    <r>
      <t xml:space="preserve">               18. </t>
    </r>
    <r>
      <rPr>
        <b/>
        <sz val="18"/>
        <rFont val="돋움"/>
        <family val="3"/>
      </rPr>
      <t>해수욕장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이용</t>
    </r>
    <r>
      <rPr>
        <b/>
        <sz val="18"/>
        <rFont val="Arial"/>
        <family val="2"/>
      </rPr>
      <t xml:space="preserve">         Use of Sea Bathing Resorts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</si>
  <si>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m²,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</si>
  <si>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돋움"/>
        <family val="3"/>
      </rPr>
      <t>㎡</t>
    </r>
    <r>
      <rPr>
        <sz val="10"/>
        <rFont val="Arial"/>
        <family val="2"/>
      </rPr>
      <t>, number, person)</t>
    </r>
  </si>
  <si>
    <r>
      <t xml:space="preserve">  </t>
    </r>
    <r>
      <rPr>
        <sz val="10"/>
        <rFont val="돋움"/>
        <family val="3"/>
      </rPr>
      <t>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</si>
  <si>
    <r>
      <t xml:space="preserve"> </t>
    </r>
    <r>
      <rPr>
        <sz val="10"/>
        <rFont val="돋움"/>
        <family val="3"/>
      </rPr>
      <t>백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</si>
  <si>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물</t>
    </r>
  </si>
  <si>
    <r>
      <t>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객</t>
    </r>
  </si>
  <si>
    <t>Sand beaches</t>
  </si>
  <si>
    <t>Facilities</t>
  </si>
  <si>
    <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</si>
  <si>
    <r>
      <t>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이</t>
    </r>
  </si>
  <si>
    <r>
      <t>화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실</t>
    </r>
  </si>
  <si>
    <r>
      <t>탈의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샤워장</t>
    </r>
  </si>
  <si>
    <r>
      <t>휴게소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전망대</t>
    </r>
  </si>
  <si>
    <t>Number of</t>
  </si>
  <si>
    <t>Grand area</t>
  </si>
  <si>
    <t>Area</t>
  </si>
  <si>
    <t>(m)
Length</t>
  </si>
  <si>
    <t>Toilet</t>
  </si>
  <si>
    <t>Dressing &amp; 
Shower rooms</t>
  </si>
  <si>
    <t>Resting place &amp;
observatory</t>
  </si>
  <si>
    <t>visitors</t>
  </si>
  <si>
    <t>2 0 0 5</t>
  </si>
  <si>
    <t>2 0 0 6</t>
  </si>
  <si>
    <t>이호해수욕장</t>
  </si>
  <si>
    <t>곽지해수욕장</t>
  </si>
  <si>
    <t>협재해수욕장</t>
  </si>
  <si>
    <t>함덕해수욕장</t>
  </si>
  <si>
    <t>김녕해수욕장</t>
  </si>
  <si>
    <r>
      <t>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</si>
  <si>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</si>
  <si>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</si>
  <si>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</si>
  <si>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주</t>
    </r>
    <r>
      <rPr>
        <sz val="10"/>
        <rFont val="Arial"/>
        <family val="2"/>
      </rPr>
      <t>: 1)</t>
    </r>
    <r>
      <rPr>
        <sz val="10"/>
        <rFont val="돋움"/>
        <family val="3"/>
      </rPr>
      <t>공설해수욕장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지정</t>
    </r>
    <r>
      <rPr>
        <sz val="10"/>
        <rFont val="Arial"/>
        <family val="2"/>
      </rPr>
      <t>(2002. 5. 1)</t>
    </r>
  </si>
  <si>
    <t>Iho beach</t>
  </si>
  <si>
    <t>Samnyang beach</t>
  </si>
  <si>
    <t>Gwakji beach</t>
  </si>
  <si>
    <t>Hyeopjae beach</t>
  </si>
  <si>
    <t>Hamdeok beach</t>
  </si>
  <si>
    <t>Gimnyeong beach</t>
  </si>
  <si>
    <r>
      <t>삼양해수욕장</t>
    </r>
    <r>
      <rPr>
        <vertAlign val="superscript"/>
        <sz val="10"/>
        <color indexed="8"/>
        <rFont val="Arial"/>
        <family val="2"/>
      </rPr>
      <t>1)</t>
    </r>
  </si>
  <si>
    <r>
      <t xml:space="preserve">19. </t>
    </r>
    <r>
      <rPr>
        <b/>
        <sz val="18"/>
        <rFont val="돋움"/>
        <family val="3"/>
      </rPr>
      <t>관광호텔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등록</t>
    </r>
    <r>
      <rPr>
        <b/>
        <sz val="18"/>
        <rFont val="Arial"/>
        <family val="2"/>
      </rPr>
      <t xml:space="preserve">              Registered Tourist Hotel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</si>
  <si>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</si>
  <si>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계</t>
    </r>
  </si>
  <si>
    <r>
      <t>특</t>
    </r>
    <r>
      <rPr>
        <sz val="10"/>
        <rFont val="Arial"/>
        <family val="2"/>
      </rPr>
      <t xml:space="preserve"> 1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급</t>
    </r>
  </si>
  <si>
    <r>
      <t>특</t>
    </r>
    <r>
      <rPr>
        <sz val="10"/>
        <rFont val="Arial"/>
        <family val="2"/>
      </rPr>
      <t xml:space="preserve"> 2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급</t>
    </r>
  </si>
  <si>
    <r>
      <t xml:space="preserve">1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급</t>
    </r>
  </si>
  <si>
    <r>
      <t xml:space="preserve">2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급</t>
    </r>
  </si>
  <si>
    <r>
      <t xml:space="preserve">3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급</t>
    </r>
  </si>
  <si>
    <t>Total</t>
  </si>
  <si>
    <t>Deluxe lst</t>
  </si>
  <si>
    <t>Deluxe 2nd</t>
  </si>
  <si>
    <t>1st Class</t>
  </si>
  <si>
    <t>2nd Class</t>
  </si>
  <si>
    <t>3rd Class</t>
  </si>
  <si>
    <r>
      <t>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</si>
  <si>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</si>
  <si>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Number</t>
  </si>
  <si>
    <t>Rooms</t>
  </si>
  <si>
    <r>
      <t>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</si>
  <si>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</si>
  <si>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</si>
  <si>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</si>
  <si>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2 0 0 5</t>
  </si>
  <si>
    <r>
      <t xml:space="preserve"> </t>
    </r>
    <r>
      <rPr>
        <sz val="10"/>
        <rFont val="돋움"/>
        <family val="3"/>
      </rPr>
      <t>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률</t>
    </r>
    <r>
      <rPr>
        <sz val="10"/>
        <rFont val="Arial"/>
        <family val="2"/>
      </rPr>
      <t xml:space="preserve"> (%)          Room occupancy rate(%)</t>
    </r>
  </si>
  <si>
    <t>수입실적</t>
  </si>
  <si>
    <r>
      <t>평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균</t>
    </r>
  </si>
  <si>
    <r>
      <t>(</t>
    </r>
    <r>
      <rPr>
        <sz val="10"/>
        <rFont val="돋움"/>
        <family val="3"/>
      </rPr>
      <t>백만원</t>
    </r>
    <r>
      <rPr>
        <sz val="10"/>
        <rFont val="Arial"/>
        <family val="2"/>
      </rPr>
      <t>)</t>
    </r>
  </si>
  <si>
    <t>Average</t>
  </si>
  <si>
    <t>Deluxe 1st</t>
  </si>
  <si>
    <t>Receipts</t>
  </si>
  <si>
    <r>
      <t>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광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</si>
  <si>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관광마케팅과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사업운영본부</t>
    </r>
  </si>
  <si>
    <r>
      <t xml:space="preserve">Source : </t>
    </r>
    <r>
      <rPr>
        <sz val="10"/>
        <rFont val="Arial"/>
        <family val="2"/>
      </rPr>
      <t>Jeju Special Self-Governing Province Tourism Marketing Div. Business Headquarter</t>
    </r>
  </si>
  <si>
    <t>…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</si>
  <si>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관광정책과</t>
    </r>
  </si>
  <si>
    <t>2 0 0 6</t>
  </si>
  <si>
    <t>agency</t>
  </si>
  <si>
    <r>
      <t xml:space="preserve">20. </t>
    </r>
    <r>
      <rPr>
        <b/>
        <sz val="18"/>
        <rFont val="돋움"/>
        <family val="3"/>
      </rPr>
      <t>우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편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설</t>
    </r>
    <r>
      <rPr>
        <b/>
        <sz val="18"/>
        <rFont val="Arial"/>
        <family val="2"/>
      </rPr>
      <t xml:space="preserve">                 Postal Service Facilities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</si>
  <si>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</si>
  <si>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each, person)</t>
  </si>
  <si>
    <r>
      <t xml:space="preserve">   </t>
    </r>
    <r>
      <rPr>
        <sz val="10"/>
        <rFont val="돋움"/>
        <family val="3"/>
      </rPr>
      <t>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체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    Number  of  post  office</t>
    </r>
  </si>
  <si>
    <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</si>
  <si>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집배원수</t>
    </r>
    <r>
      <rPr>
        <vertAlign val="superscript"/>
        <sz val="10"/>
        <rFont val="Arial"/>
        <family val="2"/>
      </rPr>
      <t xml:space="preserve"> </t>
    </r>
  </si>
  <si>
    <r>
      <t xml:space="preserve">     </t>
    </r>
    <r>
      <rPr>
        <sz val="10"/>
        <rFont val="돋움"/>
        <family val="3"/>
      </rPr>
      <t>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통</t>
    </r>
    <r>
      <rPr>
        <sz val="10"/>
        <rFont val="Arial"/>
        <family val="2"/>
      </rPr>
      <t xml:space="preserve">   Post box </t>
    </r>
  </si>
  <si>
    <r>
      <t>사서함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시설수</t>
    </r>
    <r>
      <rPr>
        <vertAlign val="superscript"/>
        <sz val="10"/>
        <rFont val="Arial"/>
        <family val="2"/>
      </rPr>
      <t>1)</t>
    </r>
  </si>
  <si>
    <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비</t>
    </r>
    <r>
      <rPr>
        <sz val="10"/>
        <rFont val="Arial"/>
        <family val="2"/>
      </rPr>
      <t xml:space="preserve">   Delivery equipment</t>
    </r>
  </si>
  <si>
    <r>
      <t>우표류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판매소</t>
    </r>
  </si>
  <si>
    <t>계</t>
  </si>
  <si>
    <r>
      <t xml:space="preserve"> </t>
    </r>
    <r>
      <rPr>
        <sz val="10"/>
        <rFont val="돋움"/>
        <family val="3"/>
      </rPr>
      <t>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</t>
    </r>
  </si>
  <si>
    <r>
      <t>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국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</si>
  <si>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</t>
    </r>
  </si>
  <si>
    <r>
      <t>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</t>
    </r>
  </si>
  <si>
    <r>
      <t>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실</t>
    </r>
  </si>
  <si>
    <t>우편취급소</t>
  </si>
  <si>
    <t>갑</t>
  </si>
  <si>
    <t>을</t>
  </si>
  <si>
    <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</si>
  <si>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</si>
  <si>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거</t>
    </r>
  </si>
  <si>
    <t>General post</t>
  </si>
  <si>
    <t>Branch post</t>
  </si>
  <si>
    <t>Special post</t>
  </si>
  <si>
    <t>Military post</t>
  </si>
  <si>
    <t>Detached  post</t>
  </si>
  <si>
    <t>No. of</t>
  </si>
  <si>
    <t xml:space="preserve">Stamp sale </t>
  </si>
  <si>
    <t>Total</t>
  </si>
  <si>
    <t>office</t>
  </si>
  <si>
    <t>Postal agency</t>
  </si>
  <si>
    <t>staffs</t>
  </si>
  <si>
    <t>postmen</t>
  </si>
  <si>
    <t>Standing</t>
  </si>
  <si>
    <t>Hanging</t>
  </si>
  <si>
    <t>Post box</t>
  </si>
  <si>
    <t>Motor vehicle</t>
  </si>
  <si>
    <t>Motorcycle</t>
  </si>
  <si>
    <t>Bicycle</t>
  </si>
  <si>
    <t>-</t>
  </si>
  <si>
    <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2002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제주우체국</t>
    </r>
    <r>
      <rPr>
        <sz val="10"/>
        <rFont val="Arial"/>
        <family val="2"/>
      </rPr>
      <t>(</t>
    </r>
    <r>
      <rPr>
        <sz val="10"/>
        <rFont val="돋움"/>
        <family val="3"/>
      </rPr>
      <t>무집배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사서함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시설수</t>
    </r>
    <r>
      <rPr>
        <sz val="10"/>
        <rFont val="Arial"/>
        <family val="2"/>
      </rPr>
      <t xml:space="preserve">(211) </t>
    </r>
    <r>
      <rPr>
        <sz val="10"/>
        <rFont val="돋움"/>
        <family val="3"/>
      </rPr>
      <t>제외함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</si>
  <si>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제주체신청</t>
    </r>
  </si>
  <si>
    <t>2 0 0 6</t>
  </si>
  <si>
    <r>
      <t xml:space="preserve">21.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   Handling of Postal Matters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</si>
  <si>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천통</t>
    </r>
    <r>
      <rPr>
        <sz val="10"/>
        <rFont val="Arial"/>
        <family val="2"/>
      </rPr>
      <t>)</t>
    </r>
  </si>
  <si>
    <t>(Unit : thousand letters)</t>
  </si>
  <si>
    <r>
      <t>국</t>
    </r>
    <r>
      <rPr>
        <sz val="10"/>
        <rFont val="Arial"/>
        <family val="2"/>
      </rPr>
      <t xml:space="preserve">           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                    Domestic</t>
    </r>
  </si>
  <si>
    <r>
      <t>국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           International</t>
    </r>
  </si>
  <si>
    <r>
      <t>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</si>
  <si>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 xml:space="preserve"> </t>
    </r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반</t>
    </r>
  </si>
  <si>
    <r>
      <t>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</si>
  <si>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포</t>
    </r>
  </si>
  <si>
    <t>General mail</t>
  </si>
  <si>
    <t>Special mail</t>
  </si>
  <si>
    <t>Parcel</t>
  </si>
  <si>
    <r>
      <t>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</si>
  <si>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달</t>
    </r>
  </si>
  <si>
    <t>Receipt</t>
  </si>
  <si>
    <t>Delivery</t>
  </si>
  <si>
    <t>제주우편집중국</t>
  </si>
  <si>
    <t>Jeju Post Office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</si>
  <si>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</si>
  <si>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t>서귀포우체국</t>
  </si>
  <si>
    <t>Seogwipo Post office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</si>
  <si>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제주체신청</t>
    </r>
  </si>
  <si>
    <t xml:space="preserve">    Source : Jeju Regional Communications Office</t>
  </si>
  <si>
    <r>
      <t xml:space="preserve">22.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입</t>
    </r>
    <r>
      <rPr>
        <b/>
        <sz val="18"/>
        <rFont val="Arial"/>
        <family val="2"/>
      </rPr>
      <t xml:space="preserve">                Receipts from Postal Charges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</si>
  <si>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</si>
  <si>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thousand won)</t>
  </si>
  <si>
    <t>…</t>
  </si>
  <si>
    <r>
      <t>계</t>
    </r>
    <r>
      <rPr>
        <sz val="10"/>
        <rFont val="Arial"/>
        <family val="2"/>
      </rPr>
      <t xml:space="preserve">   Total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</si>
  <si>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General mail</t>
    </r>
  </si>
  <si>
    <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Special mail</t>
    </r>
  </si>
  <si>
    <r>
      <t>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 Parcel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</si>
  <si>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내
</t>
    </r>
    <r>
      <rPr>
        <sz val="10"/>
        <rFont val="Arial"/>
        <family val="2"/>
      </rPr>
      <t>Domestic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</si>
  <si>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제
</t>
    </r>
    <r>
      <rPr>
        <sz val="10"/>
        <rFont val="Arial"/>
        <family val="2"/>
      </rPr>
      <t>International</t>
    </r>
  </si>
  <si>
    <t>Source : Jeju Regional  Communications Office</t>
  </si>
  <si>
    <r>
      <t xml:space="preserve">23. </t>
    </r>
    <r>
      <rPr>
        <b/>
        <sz val="18"/>
        <rFont val="굴림"/>
        <family val="3"/>
      </rPr>
      <t>전화시설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가입자수</t>
    </r>
    <r>
      <rPr>
        <b/>
        <sz val="18"/>
        <rFont val="Arial"/>
        <family val="2"/>
      </rPr>
      <t xml:space="preserve">    Telephone Facilities and Subscribers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</si>
  <si>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회선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</si>
  <si>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 xml:space="preserve">        (Unit : line, person, number)</t>
  </si>
  <si>
    <t>전화국수</t>
  </si>
  <si>
    <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</si>
  <si>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이용계약자수</t>
    </r>
    <r>
      <rPr>
        <sz val="10"/>
        <rFont val="Arial"/>
        <family val="2"/>
      </rPr>
      <t>)     Subscribers</t>
    </r>
  </si>
  <si>
    <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</si>
  <si>
    <t>No. of</t>
  </si>
  <si>
    <t xml:space="preserve">Number </t>
  </si>
  <si>
    <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</si>
  <si>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</si>
  <si>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</si>
  <si>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telephone offices</t>
  </si>
  <si>
    <t>of facilities</t>
  </si>
  <si>
    <t>Business</t>
  </si>
  <si>
    <t>Residential</t>
  </si>
  <si>
    <t>Self-usage</t>
  </si>
  <si>
    <t>Public telephones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</si>
  <si>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사업용은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무료로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업무에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사용하기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등록한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것을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말함</t>
    </r>
  </si>
  <si>
    <r>
      <t xml:space="preserve">         </t>
    </r>
    <r>
      <rPr>
        <sz val="10"/>
        <rFont val="굴림"/>
        <family val="3"/>
      </rPr>
      <t>업무용은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유료로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일반적인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업무에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사용하기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등록한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것을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말함</t>
    </r>
  </si>
  <si>
    <r>
      <t xml:space="preserve">24. </t>
    </r>
    <r>
      <rPr>
        <b/>
        <sz val="18"/>
        <rFont val="돋움"/>
        <family val="3"/>
      </rPr>
      <t>행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정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산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보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유</t>
    </r>
    <r>
      <rPr>
        <b/>
        <sz val="18"/>
        <rFont val="Arial"/>
        <family val="2"/>
      </rPr>
      <t xml:space="preserve">                Administrative Communication Facilities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</si>
  <si>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회선</t>
    </r>
    <r>
      <rPr>
        <sz val="10"/>
        <rFont val="Arial"/>
        <family val="2"/>
      </rPr>
      <t>)</t>
    </r>
  </si>
  <si>
    <t xml:space="preserve">              (Unit : each, line)</t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</si>
  <si>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</si>
  <si>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개인용컴퓨터</t>
    </r>
    <r>
      <rPr>
        <sz val="10"/>
        <rFont val="Arial"/>
        <family val="2"/>
      </rPr>
      <t>(PC)  Personal  Computer</t>
    </r>
  </si>
  <si>
    <r>
      <t>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비</t>
    </r>
    <r>
      <rPr>
        <sz val="10"/>
        <rFont val="Arial"/>
        <family val="2"/>
      </rPr>
      <t>(</t>
    </r>
    <r>
      <rPr>
        <sz val="10"/>
        <rFont val="돋움"/>
        <family val="3"/>
      </rPr>
      <t>대</t>
    </r>
    <r>
      <rPr>
        <sz val="10"/>
        <rFont val="Arial"/>
        <family val="2"/>
      </rPr>
      <t>)  Communications Equipment</t>
    </r>
  </si>
  <si>
    <r>
      <t>온라인통신회선</t>
    </r>
    <r>
      <rPr>
        <sz val="10"/>
        <rFont val="Arial"/>
        <family val="2"/>
      </rPr>
      <t xml:space="preserve"> On-line communications line</t>
    </r>
  </si>
  <si>
    <t>일반업무용</t>
  </si>
  <si>
    <t>교육용</t>
  </si>
  <si>
    <t>기타</t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</si>
  <si>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</si>
  <si>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t>망다중화</t>
  </si>
  <si>
    <r>
      <t>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결</t>
    </r>
  </si>
  <si>
    <t>초고속</t>
  </si>
  <si>
    <t>채널분배</t>
  </si>
  <si>
    <r>
      <t>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용</t>
    </r>
  </si>
  <si>
    <r>
      <t>구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내</t>
    </r>
  </si>
  <si>
    <t xml:space="preserve"> </t>
  </si>
  <si>
    <r>
      <t>장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비</t>
    </r>
  </si>
  <si>
    <r>
      <t>장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치</t>
    </r>
  </si>
  <si>
    <t>교환기</t>
  </si>
  <si>
    <r>
      <t>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치</t>
    </r>
  </si>
  <si>
    <t>D N S</t>
  </si>
  <si>
    <t>ATM</t>
  </si>
  <si>
    <t>business</t>
  </si>
  <si>
    <t>Education</t>
  </si>
  <si>
    <t>Others</t>
  </si>
  <si>
    <t>(MODEM)</t>
  </si>
  <si>
    <t>(DSU)</t>
  </si>
  <si>
    <t>(NMS)</t>
  </si>
  <si>
    <t>(MUX)</t>
  </si>
  <si>
    <t>(Router)</t>
  </si>
  <si>
    <t>(ATM)</t>
  </si>
  <si>
    <t>(CSU)</t>
  </si>
  <si>
    <t>Local</t>
  </si>
  <si>
    <t>…</t>
  </si>
  <si>
    <r>
      <t>2004(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</si>
  <si>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</si>
  <si>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-</t>
  </si>
  <si>
    <r>
      <t>수송량</t>
    </r>
    <r>
      <rPr>
        <sz val="10"/>
        <rFont val="Arial"/>
        <family val="2"/>
      </rPr>
      <t>Volume of transportation</t>
    </r>
  </si>
  <si>
    <r>
      <t>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</si>
  <si>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</si>
  <si>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</si>
  <si>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</si>
  <si>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 </t>
    </r>
    <r>
      <rPr>
        <sz val="10"/>
        <rFont val="굴림"/>
        <family val="3"/>
      </rPr>
      <t>개인택시</t>
    </r>
    <r>
      <rPr>
        <sz val="10"/>
        <rFont val="Arial"/>
        <family val="2"/>
      </rPr>
      <t xml:space="preserve">· </t>
    </r>
    <r>
      <rPr>
        <sz val="10"/>
        <rFont val="굴림"/>
        <family val="3"/>
      </rPr>
      <t>개별화물은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>대사업자로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업체수에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미포함</t>
    </r>
  </si>
  <si>
    <r>
      <t xml:space="preserve">         1) </t>
    </r>
    <r>
      <rPr>
        <sz val="10"/>
        <color indexed="63"/>
        <rFont val="굴림"/>
        <family val="3"/>
      </rPr>
      <t>등록대수중</t>
    </r>
    <r>
      <rPr>
        <sz val="10"/>
        <color indexed="63"/>
        <rFont val="Arial"/>
        <family val="2"/>
      </rPr>
      <t xml:space="preserve"> 2003</t>
    </r>
    <r>
      <rPr>
        <sz val="10"/>
        <color indexed="63"/>
        <rFont val="굴림"/>
        <family val="3"/>
      </rPr>
      <t>년도</t>
    </r>
    <r>
      <rPr>
        <sz val="10"/>
        <color indexed="63"/>
        <rFont val="Arial"/>
        <family val="2"/>
      </rPr>
      <t>(17</t>
    </r>
    <r>
      <rPr>
        <sz val="10"/>
        <color indexed="63"/>
        <rFont val="굴림"/>
        <family val="3"/>
      </rPr>
      <t>대</t>
    </r>
    <r>
      <rPr>
        <sz val="10"/>
        <color indexed="63"/>
        <rFont val="Arial"/>
        <family val="2"/>
      </rPr>
      <t>), 2004</t>
    </r>
    <r>
      <rPr>
        <sz val="10"/>
        <color indexed="63"/>
        <rFont val="굴림"/>
        <family val="3"/>
      </rPr>
      <t>년도</t>
    </r>
    <r>
      <rPr>
        <sz val="10"/>
        <color indexed="63"/>
        <rFont val="Arial"/>
        <family val="2"/>
      </rPr>
      <t>(27</t>
    </r>
    <r>
      <rPr>
        <sz val="10"/>
        <color indexed="63"/>
        <rFont val="굴림"/>
        <family val="3"/>
      </rPr>
      <t>대</t>
    </r>
    <r>
      <rPr>
        <sz val="10"/>
        <color indexed="63"/>
        <rFont val="Arial"/>
        <family val="2"/>
      </rPr>
      <t>)</t>
    </r>
    <r>
      <rPr>
        <sz val="10"/>
        <color indexed="63"/>
        <rFont val="굴림"/>
        <family val="3"/>
      </rPr>
      <t>는</t>
    </r>
    <r>
      <rPr>
        <sz val="10"/>
        <color indexed="63"/>
        <rFont val="Arial"/>
        <family val="2"/>
      </rPr>
      <t xml:space="preserve"> </t>
    </r>
    <r>
      <rPr>
        <sz val="10"/>
        <color indexed="63"/>
        <rFont val="굴림"/>
        <family val="3"/>
      </rPr>
      <t>공영버스</t>
    </r>
    <r>
      <rPr>
        <sz val="10"/>
        <color indexed="63"/>
        <rFont val="Arial"/>
        <family val="2"/>
      </rPr>
      <t xml:space="preserve"> </t>
    </r>
    <r>
      <rPr>
        <sz val="10"/>
        <color indexed="63"/>
        <rFont val="굴림"/>
        <family val="3"/>
      </rPr>
      <t>포함된</t>
    </r>
    <r>
      <rPr>
        <sz val="10"/>
        <color indexed="63"/>
        <rFont val="Arial"/>
        <family val="2"/>
      </rPr>
      <t xml:space="preserve"> </t>
    </r>
    <r>
      <rPr>
        <sz val="10"/>
        <color indexed="63"/>
        <rFont val="굴림"/>
        <family val="3"/>
      </rPr>
      <t>수치임</t>
    </r>
  </si>
  <si>
    <r>
      <t xml:space="preserve">    </t>
    </r>
    <r>
      <rPr>
        <sz val="10"/>
        <rFont val="Arial"/>
        <family val="2"/>
      </rPr>
      <t xml:space="preserve">     2) 2</t>
    </r>
    <r>
      <rPr>
        <sz val="10"/>
        <rFont val="돋움"/>
        <family val="3"/>
      </rPr>
      <t>대이상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업체수</t>
    </r>
  </si>
  <si>
    <r>
      <t xml:space="preserve"> </t>
    </r>
    <r>
      <rPr>
        <sz val="10"/>
        <rFont val="Arial"/>
        <family val="2"/>
      </rPr>
      <t xml:space="preserve">        3)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</si>
  <si>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</si>
  <si>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thousand person, ton)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</si>
  <si>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월별</t>
    </r>
  </si>
  <si>
    <r>
      <t xml:space="preserve"> 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  Domestic Lines  </t>
    </r>
  </si>
  <si>
    <r>
      <t xml:space="preserve">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1)   International Lines</t>
    </r>
  </si>
  <si>
    <t>Year &amp;
Month</t>
  </si>
  <si>
    <r>
      <t>계</t>
    </r>
    <r>
      <rPr>
        <sz val="10"/>
        <rFont val="Arial"/>
        <family val="2"/>
      </rPr>
      <t xml:space="preserve">    Total</t>
    </r>
  </si>
  <si>
    <r>
      <t xml:space="preserve">  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착</t>
    </r>
    <r>
      <rPr>
        <sz val="10"/>
        <rFont val="Arial"/>
        <family val="2"/>
      </rPr>
      <t xml:space="preserve">       Arrival</t>
    </r>
  </si>
  <si>
    <r>
      <t xml:space="preserve">       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     Departure</t>
    </r>
  </si>
  <si>
    <r>
      <t xml:space="preserve">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Entry  </t>
    </r>
  </si>
  <si>
    <r>
      <t xml:space="preserve">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Departure</t>
    </r>
  </si>
  <si>
    <r>
      <t xml:space="preserve">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객</t>
    </r>
  </si>
  <si>
    <r>
      <t xml:space="preserve">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</si>
  <si>
    <r>
      <t xml:space="preserve">  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편</t>
    </r>
  </si>
  <si>
    <t>Passengers</t>
  </si>
  <si>
    <t>Freight</t>
  </si>
  <si>
    <t>Mail</t>
  </si>
  <si>
    <t>2 0 0 2</t>
  </si>
  <si>
    <t>2 0 0 6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</si>
  <si>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</si>
  <si>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</si>
  <si>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</si>
  <si>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</si>
  <si>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</si>
  <si>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</si>
  <si>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</si>
  <si>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</si>
  <si>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</si>
  <si>
    <t>May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</si>
  <si>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</si>
  <si>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</si>
  <si>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</si>
  <si>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</si>
  <si>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</si>
  <si>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</si>
  <si>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</si>
  <si>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</si>
  <si>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</si>
  <si>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</si>
  <si>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</si>
  <si>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</si>
  <si>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</si>
  <si>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Dec.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</si>
  <si>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대한항공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제주여객서비스지점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아시아나항공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제주국내지점</t>
    </r>
  </si>
  <si>
    <t>Source : Korean Air Jeju Branch Office, Asiana Air Jeju Branch Office</t>
  </si>
  <si>
    <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국제선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아시아나항공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부정기편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미포함</t>
    </r>
  </si>
  <si>
    <r>
      <t>상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해</t>
    </r>
  </si>
  <si>
    <r>
      <t>인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천</t>
    </r>
  </si>
  <si>
    <r>
      <t xml:space="preserve"> </t>
    </r>
    <r>
      <rPr>
        <sz val="10"/>
        <rFont val="돋움"/>
        <family val="3"/>
      </rPr>
      <t>청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</si>
  <si>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</si>
  <si>
    <r>
      <t>광</t>
    </r>
    <r>
      <rPr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</si>
  <si>
    <r>
      <t>부</t>
    </r>
    <r>
      <rPr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</si>
  <si>
    <r>
      <t>김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포</t>
    </r>
  </si>
  <si>
    <t>B767/B737/A320/A321</t>
  </si>
  <si>
    <r>
      <t xml:space="preserve"> </t>
    </r>
    <r>
      <rPr>
        <sz val="10"/>
        <rFont val="Arial"/>
        <family val="2"/>
      </rPr>
      <t xml:space="preserve">         Source : Jeju Air 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</si>
  <si>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</si>
  <si>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항만개발정책과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</si>
  <si>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천톤</t>
    </r>
    <r>
      <rPr>
        <sz val="10"/>
        <rFont val="Arial"/>
        <family val="2"/>
      </rPr>
      <t>)</t>
    </r>
  </si>
  <si>
    <t xml:space="preserve">      (Unit : person, thousand ton)</t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</si>
  <si>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</si>
  <si>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</si>
  <si>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선</t>
    </r>
  </si>
  <si>
    <r>
      <t>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</si>
  <si>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t>Year</t>
  </si>
  <si>
    <t>Total</t>
  </si>
  <si>
    <t>Coastal  ferry</t>
  </si>
  <si>
    <t>Ocean-going  vessels</t>
  </si>
  <si>
    <r>
      <t xml:space="preserve">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</si>
  <si>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</si>
  <si>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</si>
  <si>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t>Passengers</t>
  </si>
  <si>
    <t>Freight</t>
  </si>
  <si>
    <t>2 0 0 2</t>
  </si>
  <si>
    <t>2 0 0 6</t>
  </si>
  <si>
    <t>-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</si>
  <si>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항만개발정책과</t>
    </r>
  </si>
  <si>
    <r>
      <t xml:space="preserve">    Source :</t>
    </r>
    <r>
      <rPr>
        <sz val="10"/>
        <rFont val="Arial"/>
        <family val="2"/>
      </rPr>
      <t xml:space="preserve"> Jeju Special Self-Governing Province  Port Development Policy Div.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</si>
  <si>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화물수송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톤수는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운임톤이며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외항선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여객은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유람선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</si>
  <si>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t>Note : The amount of cargo transportation means weight</t>
  </si>
  <si>
    <r>
      <t xml:space="preserve">         2) </t>
    </r>
    <r>
      <rPr>
        <sz val="10"/>
        <rFont val="굴림"/>
        <family val="3"/>
      </rPr>
      <t>화물수송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톤수는</t>
    </r>
    <r>
      <rPr>
        <sz val="10"/>
        <rFont val="Arial"/>
        <family val="2"/>
      </rPr>
      <t xml:space="preserve"> 2002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이전까지는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중량톤</t>
    </r>
    <r>
      <rPr>
        <sz val="10"/>
        <rFont val="Arial"/>
        <family val="2"/>
      </rPr>
      <t>, 2002</t>
    </r>
    <r>
      <rPr>
        <sz val="10"/>
        <rFont val="굴림"/>
        <family val="3"/>
      </rPr>
      <t>년부터는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용적톤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기준임</t>
    </r>
  </si>
  <si>
    <r>
      <t xml:space="preserve"> </t>
    </r>
    <r>
      <rPr>
        <sz val="10"/>
        <rFont val="Arial"/>
        <family val="2"/>
      </rPr>
      <t xml:space="preserve">        3)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</si>
  <si>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t xml:space="preserve">    Source : Jeju Special Self-Governing Province  Port Development Policy Div.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</si>
  <si>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화물수송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톤수는</t>
    </r>
    <r>
      <rPr>
        <sz val="10"/>
        <rFont val="Arial"/>
        <family val="2"/>
      </rPr>
      <t xml:space="preserve"> 2002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이전은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중량톤</t>
    </r>
    <r>
      <rPr>
        <sz val="10"/>
        <rFont val="Arial"/>
        <family val="2"/>
      </rPr>
      <t>, 2002</t>
    </r>
    <r>
      <rPr>
        <sz val="10"/>
        <rFont val="굴림"/>
        <family val="3"/>
      </rPr>
      <t>년부터는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용적톤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기준임</t>
    </r>
  </si>
  <si>
    <r>
      <t xml:space="preserve">          1) </t>
    </r>
    <r>
      <rPr>
        <sz val="10"/>
        <rFont val="굴림"/>
        <family val="3"/>
      </rPr>
      <t>서귀↔부산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폐업</t>
    </r>
    <r>
      <rPr>
        <sz val="10"/>
        <rFont val="Arial"/>
        <family val="2"/>
      </rPr>
      <t>('00.8.16)</t>
    </r>
  </si>
  <si>
    <r>
      <t xml:space="preserve">         *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</si>
  <si>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t>-</t>
  </si>
  <si>
    <r>
      <t>수송량</t>
    </r>
    <r>
      <rPr>
        <sz val="10"/>
        <rFont val="Arial"/>
        <family val="2"/>
      </rPr>
      <t xml:space="preserve"> Volume of transportation</t>
    </r>
  </si>
  <si>
    <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</si>
  <si>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</si>
  <si>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>Number of</t>
  </si>
  <si>
    <t>Gross</t>
  </si>
  <si>
    <t>vessels</t>
  </si>
  <si>
    <t>ton</t>
  </si>
  <si>
    <t>Capacity</t>
  </si>
  <si>
    <t>operation</t>
  </si>
  <si>
    <r>
      <t xml:space="preserve"> 10.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Transportation of Regular Passenger Vessels(Cont'd)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</si>
  <si>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여수</t>
    </r>
    <r>
      <rPr>
        <vertAlign val="superscript"/>
        <sz val="10"/>
        <rFont val="Arial"/>
        <family val="2"/>
      </rPr>
      <t>1)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</si>
  <si>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Yeosu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</si>
  <si>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인천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</si>
  <si>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Incheon</t>
    </r>
  </si>
  <si>
    <r>
      <t>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</si>
  <si>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t>수</t>
    </r>
    <r>
      <rPr>
        <sz val="9"/>
        <rFont val="Arial"/>
        <family val="2"/>
      </rPr>
      <t xml:space="preserve">   </t>
    </r>
    <r>
      <rPr>
        <sz val="9"/>
        <rFont val="굴림"/>
        <family val="3"/>
      </rPr>
      <t>송</t>
    </r>
    <r>
      <rPr>
        <sz val="9"/>
        <rFont val="Arial"/>
        <family val="2"/>
      </rPr>
      <t xml:space="preserve">   </t>
    </r>
    <r>
      <rPr>
        <sz val="9"/>
        <rFont val="굴림"/>
        <family val="3"/>
      </rPr>
      <t xml:space="preserve">량
</t>
    </r>
    <r>
      <rPr>
        <sz val="9"/>
        <rFont val="Arial"/>
        <family val="2"/>
      </rPr>
      <t>Volume of transportation</t>
    </r>
  </si>
  <si>
    <r>
      <t>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선</t>
    </r>
  </si>
  <si>
    <r>
      <t>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</si>
  <si>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</si>
  <si>
    <t>Vessels</t>
  </si>
  <si>
    <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제주</t>
    </r>
    <r>
      <rPr>
        <sz val="10"/>
        <rFont val="굴림"/>
        <family val="3"/>
      </rPr>
      <t>↔</t>
    </r>
    <r>
      <rPr>
        <sz val="10"/>
        <rFont val="굴림"/>
        <family val="3"/>
      </rPr>
      <t>여수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폐업</t>
    </r>
    <r>
      <rPr>
        <sz val="10"/>
        <rFont val="Arial"/>
        <family val="2"/>
      </rPr>
      <t>('04. 6)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</si>
  <si>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녹동</t>
    </r>
    <r>
      <rPr>
        <vertAlign val="superscript"/>
        <sz val="10"/>
        <rFont val="Arial"/>
        <family val="2"/>
      </rPr>
      <t>1)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</si>
  <si>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Nokdong</t>
    </r>
  </si>
  <si>
    <t>2 0 0 6</t>
  </si>
  <si>
    <r>
      <t>성산포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통영</t>
    </r>
    <r>
      <rPr>
        <vertAlign val="superscript"/>
        <sz val="10"/>
        <rFont val="Arial"/>
        <family val="2"/>
      </rPr>
      <t xml:space="preserve">  2)</t>
    </r>
  </si>
  <si>
    <r>
      <t xml:space="preserve">Seongsanpo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Tongyeong</t>
    </r>
  </si>
  <si>
    <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제주↔녹동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운항재개</t>
    </r>
    <r>
      <rPr>
        <sz val="10"/>
        <rFont val="Arial"/>
        <family val="2"/>
      </rPr>
      <t>('02. 3)</t>
    </r>
  </si>
  <si>
    <r>
      <t xml:space="preserve">      2) </t>
    </r>
    <r>
      <rPr>
        <sz val="10"/>
        <rFont val="굴림"/>
        <family val="3"/>
      </rPr>
      <t>성산포↔통영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운항중단</t>
    </r>
    <r>
      <rPr>
        <sz val="10"/>
        <rFont val="Arial"/>
        <family val="2"/>
      </rPr>
      <t>('04. 7)</t>
    </r>
  </si>
  <si>
    <r>
      <t xml:space="preserve">11.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취항</t>
    </r>
    <r>
      <rPr>
        <b/>
        <sz val="18"/>
        <rFont val="Arial"/>
        <family val="2"/>
      </rPr>
      <t xml:space="preserve">           Characteristics of Regular Passenger Vessels</t>
    </r>
  </si>
  <si>
    <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로</t>
    </r>
  </si>
  <si>
    <r>
      <t>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명</t>
    </r>
  </si>
  <si>
    <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문</t>
    </r>
  </si>
  <si>
    <r>
      <t xml:space="preserve"> </t>
    </r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</si>
  <si>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승선정원</t>
    </r>
    <r>
      <rPr>
        <sz val="10"/>
        <rFont val="Arial"/>
        <family val="2"/>
      </rP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</si>
  <si>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력</t>
    </r>
    <r>
      <rPr>
        <sz val="10"/>
        <rFont val="Arial"/>
        <family val="2"/>
      </rPr>
      <t>(</t>
    </r>
    <r>
      <rPr>
        <sz val="10"/>
        <rFont val="굴림"/>
        <family val="3"/>
      </rPr>
      <t>노트</t>
    </r>
    <r>
      <rPr>
        <sz val="10"/>
        <rFont val="Arial"/>
        <family val="2"/>
      </rPr>
      <t>)</t>
    </r>
  </si>
  <si>
    <r>
      <t xml:space="preserve">  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간</t>
    </r>
  </si>
  <si>
    <r>
      <t xml:space="preserve"> </t>
    </r>
    <r>
      <rPr>
        <sz val="10"/>
        <rFont val="굴림"/>
        <family val="3"/>
      </rPr>
      <t>취항년월일</t>
    </r>
  </si>
  <si>
    <r>
      <t xml:space="preserve"> </t>
    </r>
    <r>
      <rPr>
        <sz val="10"/>
        <rFont val="굴림"/>
        <family val="3"/>
      </rPr>
      <t>취항거리</t>
    </r>
    <r>
      <rPr>
        <sz val="10"/>
        <rFont val="Arial"/>
        <family val="2"/>
      </rPr>
      <t>(</t>
    </r>
    <r>
      <rPr>
        <sz val="10"/>
        <rFont val="굴림"/>
        <family val="3"/>
      </rPr>
      <t>마일</t>
    </r>
    <r>
      <rPr>
        <sz val="10"/>
        <rFont val="Arial"/>
        <family val="2"/>
      </rPr>
      <t>)</t>
    </r>
  </si>
  <si>
    <t>Voyage hours</t>
  </si>
  <si>
    <t>Date of</t>
  </si>
  <si>
    <t xml:space="preserve">Name of </t>
  </si>
  <si>
    <t>Type of</t>
  </si>
  <si>
    <t>Maximum</t>
  </si>
  <si>
    <r>
      <t>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</si>
  <si>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</si>
  <si>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t>first</t>
  </si>
  <si>
    <t>Distance of</t>
  </si>
  <si>
    <t>Route</t>
  </si>
  <si>
    <t>transportation</t>
  </si>
  <si>
    <t>tonnage</t>
  </si>
  <si>
    <t>speed</t>
  </si>
  <si>
    <t>Departure</t>
  </si>
  <si>
    <t>Entry</t>
  </si>
  <si>
    <t>voyage</t>
  </si>
  <si>
    <r>
      <t xml:space="preserve">제주↔부산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Busan</t>
    </r>
  </si>
  <si>
    <t>현대설봉호</t>
  </si>
  <si>
    <r>
      <t>자동차</t>
    </r>
    <r>
      <rPr>
        <sz val="10"/>
        <rFont val="Arial"/>
        <family val="2"/>
      </rPr>
      <t>·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운송겸용
</t>
    </r>
    <r>
      <rPr>
        <sz val="10"/>
        <rFont val="Arial"/>
        <family val="2"/>
      </rPr>
      <t>Vehicles &amp; Passengers</t>
    </r>
  </si>
  <si>
    <t>04. 2</t>
  </si>
  <si>
    <t xml:space="preserve">169
</t>
  </si>
  <si>
    <r>
      <t xml:space="preserve">코지아일랜드호
</t>
    </r>
    <r>
      <rPr>
        <sz val="10"/>
        <rFont val="Arial"/>
        <family val="2"/>
      </rPr>
      <t>COZY ISLAND</t>
    </r>
  </si>
  <si>
    <r>
      <t>자동차</t>
    </r>
    <r>
      <rPr>
        <sz val="10"/>
        <rFont val="Arial"/>
        <family val="2"/>
      </rPr>
      <t>·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운송겸용
</t>
    </r>
    <r>
      <rPr>
        <sz val="10"/>
        <rFont val="Arial"/>
        <family val="2"/>
      </rPr>
      <t>Vehicles &amp; Passengers</t>
    </r>
  </si>
  <si>
    <t>96.12</t>
  </si>
  <si>
    <r>
      <t xml:space="preserve">제주↔목포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Mokpo</t>
    </r>
  </si>
  <si>
    <r>
      <t>뉴씨월드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훼리호
</t>
    </r>
    <r>
      <rPr>
        <sz val="10"/>
        <rFont val="Arial"/>
        <family val="2"/>
      </rPr>
      <t>New Sea World Express Ferry</t>
    </r>
  </si>
  <si>
    <r>
      <t>자동차</t>
    </r>
    <r>
      <rPr>
        <sz val="10"/>
        <rFont val="Arial"/>
        <family val="2"/>
      </rPr>
      <t>·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운송겸용
</t>
    </r>
    <r>
      <rPr>
        <sz val="10"/>
        <rFont val="Arial"/>
        <family val="2"/>
      </rPr>
      <t>Vehicles &amp; Passengers</t>
    </r>
  </si>
  <si>
    <t>03. 5</t>
  </si>
  <si>
    <t xml:space="preserve">96
</t>
  </si>
  <si>
    <t>카훼리레인보우호</t>
  </si>
  <si>
    <t>02.10</t>
  </si>
  <si>
    <t>컨티넨탈호
continental</t>
  </si>
  <si>
    <r>
      <t xml:space="preserve">여       객
</t>
    </r>
    <r>
      <rPr>
        <sz val="10"/>
        <rFont val="Arial"/>
        <family val="2"/>
      </rPr>
      <t>Passengers Only</t>
    </r>
  </si>
  <si>
    <t>04. 8</t>
  </si>
  <si>
    <r>
      <t xml:space="preserve">제주↔완도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Wando</t>
    </r>
  </si>
  <si>
    <r>
      <t>한일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카훼리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Hanil Car-Ferry No. 1</t>
    </r>
  </si>
  <si>
    <t>06.12</t>
  </si>
  <si>
    <t xml:space="preserve">56
</t>
  </si>
  <si>
    <t>04.11</t>
  </si>
  <si>
    <r>
      <t>온바다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훼리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Onbada Ferry No.1</t>
    </r>
  </si>
  <si>
    <t>00.12</t>
  </si>
  <si>
    <r>
      <t xml:space="preserve">제주↔인천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Incheon</t>
    </r>
  </si>
  <si>
    <t>오하마나호
Ohamana</t>
  </si>
  <si>
    <t>03. 3</t>
  </si>
  <si>
    <r>
      <t xml:space="preserve">제주↔녹동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Nokdong</t>
    </r>
  </si>
  <si>
    <r>
      <t xml:space="preserve">남해고속카훼리 7호
</t>
    </r>
    <r>
      <rPr>
        <sz val="9"/>
        <rFont val="굴림"/>
        <family val="3"/>
      </rPr>
      <t>Namhae Express Car-Ferry No.7</t>
    </r>
  </si>
  <si>
    <t>04. 3</t>
  </si>
  <si>
    <r>
      <t xml:space="preserve">모슬포↔마라도
</t>
    </r>
    <r>
      <rPr>
        <sz val="10"/>
        <rFont val="Arial"/>
        <family val="2"/>
      </rPr>
      <t>Moseulpo</t>
    </r>
    <r>
      <rPr>
        <sz val="10"/>
        <rFont val="굴림"/>
        <family val="3"/>
      </rPr>
      <t>↔</t>
    </r>
    <r>
      <rPr>
        <sz val="10"/>
        <rFont val="Arial"/>
        <family val="2"/>
      </rPr>
      <t>Marado</t>
    </r>
  </si>
  <si>
    <r>
      <t>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Sam Yeong</t>
    </r>
  </si>
  <si>
    <r>
      <t>여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 xml:space="preserve">객
</t>
    </r>
    <r>
      <rPr>
        <sz val="10"/>
        <rFont val="Arial"/>
        <family val="2"/>
      </rPr>
      <t>Passengers Only</t>
    </r>
  </si>
  <si>
    <t>08:30
10:00
14:00</t>
  </si>
  <si>
    <t>09:40
11:50
15:10</t>
  </si>
  <si>
    <t>88. 9</t>
  </si>
  <si>
    <r>
      <t xml:space="preserve">12.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              Tonnage Carried by Vessel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</si>
  <si>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</si>
  <si>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 xml:space="preserve">           (Unit : ton)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</si>
  <si>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</si>
  <si>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t>외항화물</t>
  </si>
  <si>
    <t>연안화물</t>
  </si>
  <si>
    <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                      Transportation volume by commodities</t>
    </r>
  </si>
  <si>
    <t>Ocean-</t>
  </si>
  <si>
    <r>
      <t>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곡</t>
    </r>
  </si>
  <si>
    <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류</t>
    </r>
  </si>
  <si>
    <r>
      <t>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료</t>
    </r>
  </si>
  <si>
    <t>시멘트</t>
  </si>
  <si>
    <r>
      <t>무연탄</t>
    </r>
    <r>
      <rPr>
        <sz val="10"/>
        <rFont val="Arial"/>
        <family val="2"/>
      </rPr>
      <t xml:space="preserve">  </t>
    </r>
  </si>
  <si>
    <t>유연탄</t>
  </si>
  <si>
    <r>
      <t>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</si>
  <si>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t>선어</t>
  </si>
  <si>
    <t>기타광석</t>
  </si>
  <si>
    <t>기계류</t>
  </si>
  <si>
    <r>
      <t>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</si>
  <si>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</si>
  <si>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going</t>
  </si>
  <si>
    <t>Coastal</t>
  </si>
  <si>
    <t>Other</t>
  </si>
  <si>
    <t>Iron</t>
  </si>
  <si>
    <t xml:space="preserve"> Total</t>
  </si>
  <si>
    <t>freight</t>
  </si>
  <si>
    <t>Grain</t>
  </si>
  <si>
    <t>Oil</t>
  </si>
  <si>
    <t>Fertilizer</t>
  </si>
  <si>
    <t>Cement</t>
  </si>
  <si>
    <t>Anthracite</t>
  </si>
  <si>
    <t>bituminous</t>
  </si>
  <si>
    <t>Timber</t>
  </si>
  <si>
    <t>Fresh fish</t>
  </si>
  <si>
    <t>materal</t>
  </si>
  <si>
    <t>Machinery</t>
  </si>
  <si>
    <t>material</t>
  </si>
  <si>
    <t>2 0 0 2</t>
  </si>
  <si>
    <t>-</t>
  </si>
  <si>
    <t>2 0 0 6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</si>
  <si>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</si>
  <si>
    <t>Jeju</t>
  </si>
  <si>
    <t>서귀포항</t>
  </si>
  <si>
    <t>Seogwipo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</si>
  <si>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</si>
  <si>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</si>
  <si>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</si>
  <si>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</si>
  <si>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</si>
  <si>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</si>
  <si>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</si>
  <si>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</si>
  <si>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</si>
  <si>
    <t>May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</si>
  <si>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</si>
  <si>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</si>
  <si>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</si>
  <si>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</si>
  <si>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</si>
  <si>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</si>
  <si>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</si>
  <si>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</si>
  <si>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</si>
  <si>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</si>
  <si>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</si>
  <si>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</si>
  <si>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</si>
  <si>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Dec.</t>
  </si>
  <si>
    <t>Overseas</t>
  </si>
  <si>
    <t>자동차</t>
  </si>
  <si>
    <t>관광</t>
  </si>
  <si>
    <t>시설업</t>
  </si>
  <si>
    <t>야영장업</t>
  </si>
  <si>
    <t>기념품판매업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</si>
  <si>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</si>
  <si>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Year</t>
  </si>
  <si>
    <t>General</t>
  </si>
  <si>
    <r>
      <t>2001(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</si>
  <si>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</si>
  <si>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</si>
  <si>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</si>
  <si>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t>-</t>
  </si>
  <si>
    <t>(Unit : number)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</si>
  <si>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</si>
  <si>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Year</t>
  </si>
  <si>
    <t>-</t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</si>
  <si>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</si>
  <si>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</si>
  <si>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</si>
  <si>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>…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</si>
  <si>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정보화지원과</t>
    </r>
  </si>
  <si>
    <r>
      <t>source :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Information Technology </t>
    </r>
    <r>
      <rPr>
        <sz val="10"/>
        <rFont val="Arial"/>
        <family val="2"/>
      </rPr>
      <t>Support Department</t>
    </r>
  </si>
  <si>
    <r>
      <t xml:space="preserve">Exclu
</t>
    </r>
    <r>
      <rPr>
        <sz val="10"/>
        <rFont val="Arial"/>
        <family val="2"/>
      </rPr>
      <t>-</t>
    </r>
    <r>
      <rPr>
        <sz val="10"/>
        <rFont val="Arial"/>
        <family val="2"/>
      </rPr>
      <t>sive</t>
    </r>
  </si>
  <si>
    <t>데이터
서비스</t>
  </si>
  <si>
    <r>
      <t>장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치</t>
    </r>
  </si>
  <si>
    <r>
      <t>장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비</t>
    </r>
  </si>
  <si>
    <t>통신망
관   리</t>
  </si>
  <si>
    <t>변복조
장   치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</si>
  <si>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</si>
  <si>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r>
      <t>여행업</t>
    </r>
    <r>
      <rPr>
        <sz val="10"/>
        <rFont val="Arial"/>
        <family val="2"/>
      </rPr>
      <t xml:space="preserve">   Travel agencies</t>
    </r>
  </si>
  <si>
    <r>
      <t xml:space="preserve">       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  Tourist  accommodations</t>
    </r>
  </si>
  <si>
    <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Tourist entertainment facilities 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</si>
  <si>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반</t>
    </r>
  </si>
  <si>
    <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외</t>
    </r>
  </si>
  <si>
    <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</si>
  <si>
    <t>호    텔    업</t>
  </si>
  <si>
    <t>종합휴양업</t>
  </si>
  <si>
    <t xml:space="preserve">Resort complexes
</t>
  </si>
  <si>
    <t>관광호텔업</t>
  </si>
  <si>
    <t>수상관광호텔업</t>
  </si>
  <si>
    <t>한국전통호텔업</t>
  </si>
  <si>
    <t>가족호텔업</t>
  </si>
  <si>
    <t>제1종</t>
  </si>
  <si>
    <t>제2종</t>
  </si>
  <si>
    <t>General</t>
  </si>
  <si>
    <t>Overseas</t>
  </si>
  <si>
    <t>Domestic</t>
  </si>
  <si>
    <t>Tourist hotel</t>
  </si>
  <si>
    <t>Flotel
(Floating Hotel)</t>
  </si>
  <si>
    <t>Family hotel</t>
  </si>
  <si>
    <t>2 0 0 2</t>
  </si>
  <si>
    <t>2 0 0 6</t>
  </si>
  <si>
    <t>국제회의업
Organizing International
 Meeting</t>
  </si>
  <si>
    <t>유원시설업
Recreational Facilities</t>
  </si>
  <si>
    <t>관광편의시설업
Tourist convenience facilities</t>
  </si>
  <si>
    <t>기획업</t>
  </si>
  <si>
    <t xml:space="preserve"> </t>
  </si>
  <si>
    <t>종합유원</t>
  </si>
  <si>
    <t>일반유원</t>
  </si>
  <si>
    <t>기타유원</t>
  </si>
  <si>
    <t>관광유흥</t>
  </si>
  <si>
    <t>외국인전용</t>
  </si>
  <si>
    <t>시내순환</t>
  </si>
  <si>
    <t>여객자동차</t>
  </si>
  <si>
    <t>곤광토속주</t>
  </si>
  <si>
    <t>음식점업</t>
  </si>
  <si>
    <t>유흥음식점업</t>
  </si>
  <si>
    <t>식당업</t>
  </si>
  <si>
    <t>관광업</t>
  </si>
  <si>
    <t>사진업</t>
  </si>
  <si>
    <t>터미널시설업</t>
  </si>
  <si>
    <t>판매업</t>
  </si>
  <si>
    <t>펜션업</t>
  </si>
  <si>
    <t xml:space="preserve">Facilities </t>
  </si>
  <si>
    <t>Planning</t>
  </si>
  <si>
    <t>Casino</t>
  </si>
  <si>
    <t xml:space="preserve">Recreational Complex Facilities </t>
  </si>
  <si>
    <t>General Recreational Facilities</t>
  </si>
  <si>
    <t>Other Recreational Facilities</t>
  </si>
  <si>
    <t>Amusement Restaurants for Tourists</t>
  </si>
  <si>
    <t xml:space="preserve"> Amusement Restaurants Exclusive to Foreigners</t>
  </si>
  <si>
    <t>…</t>
  </si>
  <si>
    <t>…</t>
  </si>
  <si>
    <t>…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</si>
  <si>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</si>
  <si>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person, million won)</t>
  </si>
  <si>
    <r>
      <t xml:space="preserve">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</si>
  <si>
    <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입</t>
    </r>
  </si>
  <si>
    <t xml:space="preserve">   Tourists</t>
  </si>
  <si>
    <t>Tourism receipts</t>
  </si>
  <si>
    <t>계</t>
  </si>
  <si>
    <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</si>
  <si>
    <r>
      <t>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</si>
  <si>
    <r>
      <t>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</si>
  <si>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r>
      <t>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</si>
  <si>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t>Total</t>
  </si>
  <si>
    <t>Domestic</t>
  </si>
  <si>
    <t>Foreign</t>
  </si>
  <si>
    <t>Korean Won</t>
  </si>
  <si>
    <t>Foreign Currency</t>
  </si>
  <si>
    <t>2 0 0 2</t>
  </si>
  <si>
    <t>2 0 0 6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</si>
  <si>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</si>
  <si>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</si>
  <si>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</si>
  <si>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</si>
  <si>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</si>
  <si>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</si>
  <si>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</si>
  <si>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</si>
  <si>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</si>
  <si>
    <t>May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</si>
  <si>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</si>
  <si>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</si>
  <si>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</si>
  <si>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</si>
  <si>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</si>
  <si>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</si>
  <si>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</si>
  <si>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</si>
  <si>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</si>
  <si>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</si>
  <si>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</si>
  <si>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</si>
  <si>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</si>
  <si>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Dec.</t>
  </si>
  <si>
    <r>
      <t xml:space="preserve">15. </t>
    </r>
    <r>
      <rPr>
        <b/>
        <sz val="18"/>
        <rFont val="굴림"/>
        <family val="3"/>
      </rPr>
      <t>국적별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관광객</t>
    </r>
    <r>
      <rPr>
        <b/>
        <sz val="18"/>
        <rFont val="Arial"/>
        <family val="2"/>
      </rPr>
      <t xml:space="preserve">                Visitor Arrivals by Nationality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</si>
  <si>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</si>
  <si>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     (Unit : person)</t>
  </si>
  <si>
    <r>
      <t>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포</t>
    </r>
  </si>
  <si>
    <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</si>
  <si>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본</t>
    </r>
  </si>
  <si>
    <r>
      <t>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</si>
  <si>
    <r>
      <t>영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</si>
  <si>
    <r>
      <t>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콩</t>
    </r>
  </si>
  <si>
    <r>
      <t>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일</t>
    </r>
  </si>
  <si>
    <r>
      <t>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만</t>
    </r>
  </si>
  <si>
    <t>Koreans Living in</t>
  </si>
  <si>
    <t>U. S. A.</t>
  </si>
  <si>
    <t>Japan</t>
  </si>
  <si>
    <t>China</t>
  </si>
  <si>
    <t>United Kingdom</t>
  </si>
  <si>
    <t>Hongkong</t>
  </si>
  <si>
    <t>Germany</t>
  </si>
  <si>
    <t>Taiwan</t>
  </si>
  <si>
    <r>
      <t xml:space="preserve">16. </t>
    </r>
    <r>
      <rPr>
        <b/>
        <sz val="18"/>
        <rFont val="굴림"/>
        <family val="3"/>
      </rPr>
      <t>교통수단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여행형태별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관광객</t>
    </r>
    <r>
      <rPr>
        <b/>
        <sz val="18"/>
        <rFont val="Arial"/>
        <family val="2"/>
      </rPr>
      <t xml:space="preserve">  Visitor Arrivals, by Mode of Transportation &amp; Travel Type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</si>
  <si>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</si>
  <si>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</si>
  <si>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</si>
  <si>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</si>
  <si>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</si>
  <si>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t>By mode of transportation</t>
  </si>
  <si>
    <t>By travel type</t>
  </si>
  <si>
    <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편</t>
    </r>
  </si>
  <si>
    <r>
      <t>선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편</t>
    </r>
  </si>
  <si>
    <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</si>
  <si>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t>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</si>
  <si>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t>Total</t>
  </si>
  <si>
    <t>Airplane</t>
  </si>
  <si>
    <t>Vessel</t>
  </si>
  <si>
    <t>Group</t>
  </si>
  <si>
    <t>Individual</t>
  </si>
  <si>
    <t>2 0 0 2</t>
  </si>
  <si>
    <t>2 0 0 6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</si>
  <si>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</si>
  <si>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</si>
  <si>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</si>
  <si>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</si>
  <si>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</si>
  <si>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</si>
  <si>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</si>
  <si>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</si>
  <si>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</si>
  <si>
    <t>May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</si>
  <si>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</si>
  <si>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</si>
  <si>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</si>
  <si>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</si>
  <si>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</si>
  <si>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</si>
  <si>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</si>
  <si>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</si>
  <si>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</si>
  <si>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</si>
  <si>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</si>
  <si>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</si>
  <si>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</si>
  <si>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Dec.</t>
  </si>
  <si>
    <t xml:space="preserve">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</si>
  <si>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</si>
  <si>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thousand person, million won)</t>
  </si>
  <si>
    <t>2 0 0 1</t>
  </si>
  <si>
    <r>
      <t>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</si>
  <si>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t>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</si>
  <si>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t>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원</t>
    </r>
  </si>
  <si>
    <r>
      <t>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</si>
  <si>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t>Visitors</t>
  </si>
  <si>
    <t>Receipts</t>
  </si>
  <si>
    <t>민속자연사박물관</t>
  </si>
  <si>
    <t>Folk &amp; Natural History Museum</t>
  </si>
  <si>
    <r>
      <t>삼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성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혈</t>
    </r>
    <r>
      <rPr>
        <sz val="10"/>
        <rFont val="Arial"/>
        <family val="2"/>
      </rPr>
      <t xml:space="preserve">       </t>
    </r>
  </si>
  <si>
    <t>Samseong-hyeol</t>
  </si>
  <si>
    <r>
      <t>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원</t>
    </r>
  </si>
  <si>
    <t>Mokseok-Won</t>
  </si>
  <si>
    <r>
      <t>만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굴</t>
    </r>
  </si>
  <si>
    <t>Manjang Cave</t>
  </si>
  <si>
    <r>
      <t>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굴</t>
    </r>
    <r>
      <rPr>
        <sz val="10"/>
        <rFont val="Arial"/>
        <family val="2"/>
      </rPr>
      <t>(</t>
    </r>
    <r>
      <rPr>
        <sz val="10"/>
        <rFont val="굴림"/>
        <family val="3"/>
      </rPr>
      <t>한림공원</t>
    </r>
    <r>
      <rPr>
        <sz val="10"/>
        <rFont val="Arial"/>
        <family val="2"/>
      </rPr>
      <t>)</t>
    </r>
  </si>
  <si>
    <r>
      <t>2001(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</si>
  <si>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</si>
  <si>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</si>
  <si>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</si>
  <si>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Hyeopje Tube Complex</t>
  </si>
  <si>
    <r>
      <t>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리</t>
    </r>
  </si>
  <si>
    <t>Sangumburi</t>
  </si>
  <si>
    <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몽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지</t>
    </r>
  </si>
  <si>
    <t>Remnants of the Resistance Against the Mongols</t>
  </si>
  <si>
    <r>
      <t>비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림</t>
    </r>
  </si>
  <si>
    <t>Bija-rim(Nutmeg-Forest)</t>
  </si>
  <si>
    <r>
      <t xml:space="preserve"> </t>
    </r>
    <r>
      <rPr>
        <sz val="10"/>
        <rFont val="굴림"/>
        <family val="3"/>
      </rPr>
      <t>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</si>
  <si>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t>MT. Halla National Park</t>
  </si>
  <si>
    <r>
      <t>제주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</si>
  <si>
    <t>Jeju Bonsai Artpia</t>
  </si>
  <si>
    <t>미니월드</t>
  </si>
  <si>
    <t>Mini world</t>
  </si>
  <si>
    <t>항일기념관</t>
  </si>
  <si>
    <t>Hangil Memorial Hall</t>
  </si>
  <si>
    <t>제주목관아</t>
  </si>
  <si>
    <t>Jeju Mokgwana</t>
  </si>
  <si>
    <t>2 0 0 1</t>
  </si>
  <si>
    <t>2 0 0 3</t>
  </si>
  <si>
    <t>2 0 0 4</t>
  </si>
  <si>
    <t>2 0 0 6</t>
  </si>
  <si>
    <r>
      <t xml:space="preserve">1-1. </t>
    </r>
    <r>
      <rPr>
        <b/>
        <sz val="18"/>
        <rFont val="굴림"/>
        <family val="3"/>
      </rPr>
      <t>시</t>
    </r>
    <r>
      <rPr>
        <b/>
        <sz val="18"/>
        <rFont val="굴림"/>
        <family val="3"/>
      </rPr>
      <t>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자동차등록</t>
    </r>
    <r>
      <rPr>
        <b/>
        <sz val="18"/>
        <rFont val="Arial"/>
        <family val="2"/>
      </rPr>
      <t xml:space="preserve">                  Registered Motor Vehicles by Si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</si>
  <si>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</si>
  <si>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each)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</si>
  <si>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   Total</t>
    </r>
  </si>
  <si>
    <r>
      <t>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Passenger cars</t>
    </r>
  </si>
  <si>
    <r>
      <t xml:space="preserve">  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Buses</t>
    </r>
  </si>
  <si>
    <r>
      <t xml:space="preserve">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용</t>
    </r>
  </si>
  <si>
    <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</si>
  <si>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 xml:space="preserve">  </t>
    </r>
    <r>
      <rPr>
        <sz val="10"/>
        <rFont val="굴림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</si>
  <si>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Government</t>
  </si>
  <si>
    <t xml:space="preserve">  Private</t>
  </si>
  <si>
    <t>Commercial</t>
  </si>
  <si>
    <t>2 0 0 2</t>
  </si>
  <si>
    <t>2 0 0 5</t>
  </si>
  <si>
    <t>2 0 0 6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</si>
  <si>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</si>
  <si>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</si>
  <si>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</si>
  <si>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</si>
  <si>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r>
      <t xml:space="preserve">  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   Trucks</t>
    </r>
  </si>
  <si>
    <r>
      <t xml:space="preserve">    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     Special cars</t>
    </r>
  </si>
  <si>
    <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Motor cycles </t>
    </r>
  </si>
  <si>
    <r>
      <t xml:space="preserve">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용</t>
    </r>
  </si>
  <si>
    <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</si>
  <si>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 xml:space="preserve">  </t>
    </r>
    <r>
      <rPr>
        <sz val="10"/>
        <rFont val="굴림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</si>
  <si>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Government</t>
  </si>
  <si>
    <t xml:space="preserve">  Private</t>
  </si>
  <si>
    <t>Commercial</t>
  </si>
  <si>
    <t>2 0 0 2</t>
  </si>
  <si>
    <t>2 0 0 6</t>
  </si>
  <si>
    <t xml:space="preserve"> 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</si>
  <si>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</si>
  <si>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</si>
  <si>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r>
      <t xml:space="preserve">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이륜자동차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미포함</t>
    </r>
  </si>
  <si>
    <t xml:space="preserve"> </t>
  </si>
  <si>
    <t xml:space="preserve">     Note : 1) Excluding Motorcycle</t>
  </si>
  <si>
    <r>
      <t xml:space="preserve">2. </t>
    </r>
    <r>
      <rPr>
        <b/>
        <sz val="18"/>
        <rFont val="굴림"/>
        <family val="3"/>
      </rPr>
      <t>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운수업체</t>
    </r>
    <r>
      <rPr>
        <b/>
        <sz val="18"/>
        <rFont val="Arial"/>
        <family val="2"/>
      </rPr>
      <t xml:space="preserve">             Transportation Companies, by Type of Business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</si>
  <si>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</si>
  <si>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each)</t>
  </si>
  <si>
    <t>계</t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</si>
  <si>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</si>
  <si>
    <t>시내버스</t>
  </si>
  <si>
    <r>
      <t>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</si>
  <si>
    <r>
      <t>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</si>
  <si>
    <r>
      <t>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업체</t>
    </r>
    <r>
      <rPr>
        <sz val="10"/>
        <rFont val="Arial"/>
        <family val="2"/>
      </rPr>
      <t>)</t>
    </r>
  </si>
  <si>
    <t xml:space="preserve">개인택시 </t>
  </si>
  <si>
    <t>Total</t>
  </si>
  <si>
    <t>Inter-city buses</t>
  </si>
  <si>
    <t>Intra-city buses</t>
  </si>
  <si>
    <t>Undertaker buses</t>
  </si>
  <si>
    <t>Rural buses</t>
  </si>
  <si>
    <t>Taxi (company)</t>
  </si>
  <si>
    <t>Private taxi</t>
  </si>
  <si>
    <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</si>
  <si>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등록대수</t>
  </si>
  <si>
    <r>
      <t>등록대수</t>
    </r>
    <r>
      <rPr>
        <vertAlign val="superscript"/>
        <sz val="10"/>
        <rFont val="굴림"/>
        <family val="3"/>
      </rPr>
      <t>1)</t>
    </r>
  </si>
  <si>
    <t>Number of</t>
  </si>
  <si>
    <t>establishment</t>
  </si>
  <si>
    <t>cars</t>
  </si>
  <si>
    <t>Establishment</t>
  </si>
  <si>
    <t>2 0 0 2</t>
  </si>
  <si>
    <t>2 0 0 3</t>
  </si>
  <si>
    <t>2 0 0 4</t>
  </si>
  <si>
    <t>2 0 0 5</t>
  </si>
  <si>
    <t>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</si>
  <si>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</si>
  <si>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</si>
  <si>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t>개인택시</t>
  </si>
  <si>
    <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</si>
  <si>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</si>
  <si>
    <r>
      <t>화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         Freight</t>
    </r>
  </si>
  <si>
    <r>
      <t>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</si>
  <si>
    <r>
      <t>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</si>
  <si>
    <r>
      <t>주전산기</t>
    </r>
    <r>
      <rPr>
        <sz val="10"/>
        <rFont val="Arial"/>
        <family val="2"/>
      </rPr>
      <t>(</t>
    </r>
    <r>
      <rPr>
        <sz val="10"/>
        <rFont val="돋움"/>
        <family val="3"/>
      </rPr>
      <t>조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>Main
frame 
computer</t>
    </r>
  </si>
  <si>
    <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vertAlign val="superscript"/>
        <sz val="10"/>
        <rFont val="Arial"/>
        <family val="2"/>
      </rPr>
      <t>2)</t>
    </r>
  </si>
  <si>
    <t>Rent-Car</t>
  </si>
  <si>
    <t>Chartered buses</t>
  </si>
  <si>
    <t>General cargo</t>
  </si>
  <si>
    <t>Individual cargo</t>
  </si>
  <si>
    <t>Delivery cargo</t>
  </si>
  <si>
    <r>
      <t xml:space="preserve">3. </t>
    </r>
    <r>
      <rPr>
        <b/>
        <sz val="18"/>
        <rFont val="굴림"/>
        <family val="3"/>
      </rPr>
      <t>영업용자동차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Transportation of Commercial Motor Vehicles, by Type of Business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</si>
  <si>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화물</t>
    </r>
    <r>
      <rPr>
        <sz val="10"/>
        <rFont val="Arial"/>
        <family val="2"/>
      </rPr>
      <t>/</t>
    </r>
    <r>
      <rPr>
        <sz val="10"/>
        <rFont val="굴림"/>
        <family val="3"/>
      </rPr>
      <t>천톤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>/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</si>
  <si>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t>(Unit : freight/thousand ton, passenger/thousand person)</t>
  </si>
  <si>
    <r>
      <t>여</t>
    </r>
    <r>
      <rPr>
        <sz val="10"/>
        <rFont val="Arial"/>
        <family val="2"/>
      </rPr>
      <t xml:space="preserve">               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            Passenger</t>
    </r>
  </si>
  <si>
    <r>
      <t>화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         Freight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</si>
  <si>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</si>
  <si>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</si>
  <si>
    <r>
      <t>택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시</t>
    </r>
  </si>
  <si>
    <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</si>
  <si>
    <r>
      <t>일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반</t>
    </r>
  </si>
  <si>
    <r>
      <t>개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별</t>
    </r>
  </si>
  <si>
    <r>
      <t>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달</t>
    </r>
  </si>
  <si>
    <t>Taxi</t>
  </si>
  <si>
    <r>
      <t xml:space="preserve"> </t>
    </r>
    <r>
      <rPr>
        <sz val="10"/>
        <rFont val="굴림"/>
        <family val="3"/>
      </rPr>
      <t>등록대수</t>
    </r>
  </si>
  <si>
    <r>
      <t xml:space="preserve"> </t>
    </r>
    <r>
      <rPr>
        <sz val="10"/>
        <rFont val="굴림"/>
        <family val="3"/>
      </rPr>
      <t>수송인원</t>
    </r>
  </si>
  <si>
    <t>수송량</t>
  </si>
  <si>
    <t>Number</t>
  </si>
  <si>
    <t xml:space="preserve">Volume </t>
  </si>
  <si>
    <t>of cars</t>
  </si>
  <si>
    <t>of passengers</t>
  </si>
  <si>
    <t>of traffic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</si>
  <si>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</si>
  <si>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</si>
  <si>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</si>
  <si>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</si>
  <si>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</si>
  <si>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</si>
  <si>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</si>
  <si>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</si>
  <si>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</si>
  <si>
    <t>May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</si>
  <si>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</si>
  <si>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</si>
  <si>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</si>
  <si>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</si>
  <si>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</si>
  <si>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</si>
  <si>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>Y</t>
    </r>
    <r>
      <rPr>
        <sz val="10"/>
        <rFont val="Arial"/>
        <family val="2"/>
      </rPr>
      <t>ear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</si>
  <si>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</si>
  <si>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</si>
  <si>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H</t>
    </r>
    <r>
      <rPr>
        <sz val="10"/>
        <rFont val="Arial"/>
        <family val="2"/>
      </rPr>
      <t>otel</t>
    </r>
  </si>
  <si>
    <r>
      <t>2</t>
    </r>
    <r>
      <rPr>
        <sz val="10"/>
        <rFont val="Arial"/>
        <family val="2"/>
      </rPr>
      <t>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</si>
  <si>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</si>
  <si>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</si>
  <si>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</si>
  <si>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>유람선업</t>
  </si>
  <si>
    <t>휴양콘도</t>
  </si>
  <si>
    <t>미니엄업</t>
  </si>
  <si>
    <r>
      <t xml:space="preserve"> </t>
    </r>
    <r>
      <rPr>
        <sz val="10"/>
        <rFont val="굴림"/>
        <family val="3"/>
      </rPr>
      <t>외국인전용관광</t>
    </r>
  </si>
  <si>
    <t>공연장업</t>
  </si>
  <si>
    <t>관광</t>
  </si>
  <si>
    <t>카지노업</t>
  </si>
  <si>
    <t>Condo
-minium</t>
  </si>
  <si>
    <t>Traditional
 hotel</t>
  </si>
  <si>
    <t>Special 
recreation
services</t>
  </si>
  <si>
    <t>휴양업</t>
  </si>
  <si>
    <t>전   문</t>
  </si>
  <si>
    <t>Motorist
convenience
 facilities</t>
  </si>
  <si>
    <t>Tourist
cruises</t>
  </si>
  <si>
    <r>
      <t>T</t>
    </r>
    <r>
      <rPr>
        <sz val="10"/>
        <rFont val="Arial"/>
        <family val="2"/>
      </rPr>
      <t>ourist</t>
    </r>
    <r>
      <rPr>
        <sz val="10"/>
        <rFont val="Arial"/>
        <family val="2"/>
      </rPr>
      <t xml:space="preserve">
cruises</t>
    </r>
  </si>
  <si>
    <r>
      <t>S</t>
    </r>
    <r>
      <rPr>
        <sz val="10"/>
        <rFont val="Arial"/>
        <family val="2"/>
      </rPr>
      <t xml:space="preserve">ouvenir shops </t>
    </r>
    <r>
      <rPr>
        <sz val="10"/>
        <rFont val="Arial"/>
        <family val="2"/>
      </rPr>
      <t>for
foreigners only</t>
    </r>
  </si>
  <si>
    <t>종   합
휴양업</t>
  </si>
  <si>
    <t>Tourist
 Restaurants</t>
  </si>
  <si>
    <t xml:space="preserve">City Circle 
Tourism </t>
  </si>
  <si>
    <t>Tourism 
Photogra-phy</t>
  </si>
  <si>
    <t>Operation of Passenger 
Bus Terminal Facilities</t>
  </si>
  <si>
    <t>Tourist 
Pension</t>
  </si>
  <si>
    <t>Traditio-nal Tourist
 Local Alcohol Sale</t>
  </si>
  <si>
    <t>(Unit : number)</t>
  </si>
  <si>
    <t xml:space="preserve">   주 : 1) 주요 관광지만을 대상으로 방문객수를 중복 집계하였기에 실제 방문객수와 차이가 있을 수 있음</t>
  </si>
  <si>
    <r>
      <t xml:space="preserve">      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2) </t>
    </r>
    <r>
      <rPr>
        <sz val="10"/>
        <rFont val="돋움"/>
        <family val="3"/>
      </rPr>
      <t>반올림차이로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합계수치와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일치하지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있음.</t>
    </r>
  </si>
  <si>
    <r>
      <t xml:space="preserve"> </t>
    </r>
    <r>
      <rPr>
        <sz val="10"/>
        <rFont val="Arial"/>
        <family val="2"/>
      </rPr>
      <t xml:space="preserve">        3)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 xml:space="preserve">.   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</si>
  <si>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Tourism</t>
    </r>
    <r>
      <rPr>
        <sz val="10"/>
        <rFont val="Arial"/>
        <family val="2"/>
      </rPr>
      <t xml:space="preserve"> Marketing</t>
    </r>
    <r>
      <rPr>
        <sz val="10"/>
        <rFont val="Arial"/>
        <family val="2"/>
      </rPr>
      <t xml:space="preserve"> Div</t>
    </r>
    <r>
      <rPr>
        <sz val="10"/>
        <rFont val="Arial"/>
        <family val="2"/>
      </rPr>
      <t>.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</si>
  <si>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관광마케팅과</t>
    </r>
  </si>
  <si>
    <t>Source : Jeju Special Self-Governing Province Tourism Marketing Div.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</si>
  <si>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</si>
  <si>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t>Year &amp;
Month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</si>
  <si>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관광마케팅과</t>
    </r>
  </si>
  <si>
    <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</si>
  <si>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Source : Jeju Special Self-Governing Province Tourism Marketing Div</t>
    </r>
    <r>
      <rPr>
        <sz val="10"/>
        <rFont val="Arial"/>
        <family val="2"/>
      </rPr>
      <t>.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</si>
  <si>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</si>
  <si>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</si>
  <si>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t>Year &amp; Month</t>
  </si>
  <si>
    <r>
      <t>인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color indexed="10"/>
        <rFont val="굴림"/>
        <family val="3"/>
      </rPr>
      <t>원</t>
    </r>
  </si>
  <si>
    <r>
      <t>징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굴림"/>
        <family val="3"/>
      </rPr>
      <t>수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굴림"/>
        <family val="3"/>
      </rPr>
      <t>액</t>
    </r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</si>
  <si>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</si>
  <si>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</si>
  <si>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</si>
  <si>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</si>
  <si>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</si>
  <si>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</si>
  <si>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</si>
  <si>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Dec.</t>
  </si>
  <si>
    <t>-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</si>
  <si>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, m²)</t>
    </r>
  </si>
  <si>
    <t>(Unit : number, m² )</t>
  </si>
  <si>
    <r>
      <t xml:space="preserve">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  </t>
    </r>
  </si>
  <si>
    <r>
      <t>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Street parking</t>
    </r>
  </si>
  <si>
    <t>노  외   Non-street parking</t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</si>
  <si>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Attached to</t>
    </r>
  </si>
  <si>
    <t>Grand total</t>
  </si>
  <si>
    <r>
      <t>유료</t>
    </r>
    <r>
      <rPr>
        <sz val="10"/>
        <rFont val="Arial"/>
        <family val="2"/>
      </rPr>
      <t xml:space="preserve">    Total</t>
    </r>
  </si>
  <si>
    <r>
      <t>무료</t>
    </r>
    <r>
      <rPr>
        <sz val="10"/>
        <rFont val="Arial"/>
        <family val="2"/>
      </rPr>
      <t xml:space="preserve">   Total</t>
    </r>
  </si>
  <si>
    <r>
      <t>공영</t>
    </r>
    <r>
      <rPr>
        <sz val="10"/>
        <rFont val="Arial"/>
        <family val="2"/>
      </rPr>
      <t xml:space="preserve">  Public</t>
    </r>
  </si>
  <si>
    <r>
      <t>민영</t>
    </r>
    <r>
      <rPr>
        <sz val="10"/>
        <rFont val="Arial"/>
        <family val="2"/>
      </rPr>
      <t xml:space="preserve"> Private</t>
    </r>
  </si>
  <si>
    <t>buildings</t>
  </si>
  <si>
    <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</si>
  <si>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</si>
  <si>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 xml:space="preserve">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</si>
  <si>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 xml:space="preserve"> 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</si>
  <si>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>Number</t>
  </si>
  <si>
    <t>Space</t>
  </si>
  <si>
    <t xml:space="preserve">  Number</t>
  </si>
  <si>
    <t xml:space="preserve">    Space</t>
  </si>
  <si>
    <t>2 0 0 6</t>
  </si>
  <si>
    <r>
      <t>2</t>
    </r>
    <r>
      <rPr>
        <sz val="10"/>
        <rFont val="Arial"/>
        <family val="2"/>
      </rPr>
      <t>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</si>
  <si>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</si>
  <si>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</si>
  <si>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</si>
  <si>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1. </t>
    </r>
    <r>
      <rPr>
        <b/>
        <sz val="18"/>
        <rFont val="굴림"/>
        <family val="3"/>
      </rPr>
      <t>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록</t>
    </r>
    <r>
      <rPr>
        <b/>
        <sz val="18"/>
        <rFont val="Arial"/>
        <family val="2"/>
      </rPr>
      <t xml:space="preserve">                            Registered Motor Vehicles</t>
    </r>
  </si>
  <si>
    <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계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  Total</t>
    </r>
  </si>
  <si>
    <r>
      <t xml:space="preserve">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Passenger  cars</t>
    </r>
  </si>
  <si>
    <r>
      <t xml:space="preserve">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Buses</t>
    </r>
  </si>
  <si>
    <r>
      <t xml:space="preserve">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Trucks</t>
    </r>
  </si>
  <si>
    <r>
      <t xml:space="preserve"> 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Special cars</t>
    </r>
  </si>
  <si>
    <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Motor cycles </t>
    </r>
  </si>
  <si>
    <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</si>
  <si>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</si>
  <si>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</si>
  <si>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Govern</t>
  </si>
  <si>
    <t>Com-</t>
  </si>
  <si>
    <t>Govern-</t>
  </si>
  <si>
    <t>ment</t>
  </si>
  <si>
    <t>Private</t>
  </si>
  <si>
    <t>mercial</t>
  </si>
  <si>
    <t xml:space="preserve"> </t>
  </si>
  <si>
    <t xml:space="preserve">    Note : 1) Excluding Motorcycle</t>
  </si>
  <si>
    <r>
      <t xml:space="preserve">5.   </t>
    </r>
    <r>
      <rPr>
        <b/>
        <sz val="18"/>
        <rFont val="굴림"/>
        <family val="3"/>
      </rPr>
      <t>항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                Air Transportation</t>
    </r>
  </si>
  <si>
    <t>Passengers</t>
  </si>
  <si>
    <t>Freight</t>
  </si>
  <si>
    <r>
      <t xml:space="preserve">               6. </t>
    </r>
    <r>
      <rPr>
        <b/>
        <sz val="18"/>
        <rFont val="굴림"/>
        <family val="3"/>
      </rPr>
      <t>정기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</t>
    </r>
    <r>
      <rPr>
        <b/>
        <sz val="18"/>
        <rFont val="Arial"/>
        <family val="2"/>
      </rPr>
      <t xml:space="preserve">             Regular Airline Routes</t>
    </r>
  </si>
  <si>
    <r>
      <t xml:space="preserve"> 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</si>
  <si>
    <r>
      <t xml:space="preserve"> </t>
    </r>
    <r>
      <rPr>
        <sz val="10"/>
        <rFont val="굴림"/>
        <family val="3"/>
      </rPr>
      <t>취항기종</t>
    </r>
  </si>
  <si>
    <r>
      <t xml:space="preserve"> </t>
    </r>
    <r>
      <rPr>
        <sz val="10"/>
        <rFont val="굴림"/>
        <family val="3"/>
      </rPr>
      <t>운항시간</t>
    </r>
    <r>
      <rPr>
        <sz val="10"/>
        <rFont val="Arial"/>
        <family val="2"/>
      </rPr>
      <t>(</t>
    </r>
    <r>
      <rPr>
        <sz val="10"/>
        <rFont val="굴림"/>
        <family val="3"/>
      </rPr>
      <t>분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</si>
  <si>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이용가능</t>
    </r>
  </si>
  <si>
    <r>
      <t xml:space="preserve">   </t>
    </r>
    <r>
      <rPr>
        <sz val="10"/>
        <rFont val="굴림"/>
        <family val="3"/>
      </rPr>
      <t>연간좌석이용률</t>
    </r>
  </si>
  <si>
    <r>
      <t xml:space="preserve">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</si>
  <si>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연간취항률</t>
    </r>
  </si>
  <si>
    <r>
      <t xml:space="preserve"> </t>
    </r>
    <r>
      <rPr>
        <sz val="10"/>
        <rFont val="굴림"/>
        <family val="3"/>
      </rPr>
      <t>노선개설</t>
    </r>
  </si>
  <si>
    <r>
      <t xml:space="preserve">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</si>
  <si>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 xml:space="preserve">   Annual</t>
  </si>
  <si>
    <r>
      <t xml:space="preserve">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</t>
    </r>
  </si>
  <si>
    <t>Aircraft</t>
  </si>
  <si>
    <t xml:space="preserve"> Hours Flown</t>
  </si>
  <si>
    <t xml:space="preserve">Annual Seat </t>
  </si>
  <si>
    <t xml:space="preserve">Number of </t>
  </si>
  <si>
    <t>Operation Rate</t>
  </si>
  <si>
    <t>Date of Route</t>
  </si>
  <si>
    <t>Distance(km)</t>
  </si>
  <si>
    <t>type</t>
  </si>
  <si>
    <t>(Minute)</t>
  </si>
  <si>
    <t xml:space="preserve">Seats Available </t>
  </si>
  <si>
    <t>Occupancy Rate(%)</t>
  </si>
  <si>
    <t>Scheduled Flights</t>
  </si>
  <si>
    <t>(%)</t>
  </si>
  <si>
    <t>Opening</t>
  </si>
  <si>
    <r>
      <t>국</t>
    </r>
    <r>
      <rPr>
        <b/>
        <sz val="10"/>
        <color indexed="10"/>
        <rFont val="Arial"/>
        <family val="2"/>
      </rPr>
      <t xml:space="preserve">     </t>
    </r>
    <r>
      <rPr>
        <b/>
        <sz val="10"/>
        <color indexed="10"/>
        <rFont val="굴림"/>
        <family val="3"/>
      </rPr>
      <t>내</t>
    </r>
    <r>
      <rPr>
        <b/>
        <sz val="10"/>
        <color indexed="10"/>
        <rFont val="Arial"/>
        <family val="2"/>
      </rPr>
      <t xml:space="preserve">      </t>
    </r>
    <r>
      <rPr>
        <b/>
        <sz val="10"/>
        <color indexed="10"/>
        <rFont val="굴림"/>
        <family val="3"/>
      </rPr>
      <t>선</t>
    </r>
  </si>
  <si>
    <t>Domestic Lines</t>
  </si>
  <si>
    <r>
      <t>서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울</t>
    </r>
  </si>
  <si>
    <t>A300,A330,B737</t>
  </si>
  <si>
    <t>276/296/188</t>
  </si>
  <si>
    <t>62.12.02</t>
  </si>
  <si>
    <t>Seoul</t>
  </si>
  <si>
    <r>
      <t>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</si>
  <si>
    <t>62.12.16</t>
  </si>
  <si>
    <t>Busan</t>
  </si>
  <si>
    <r>
      <t>광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주</t>
    </r>
  </si>
  <si>
    <t>B737</t>
  </si>
  <si>
    <t>Gwangju</t>
  </si>
  <si>
    <r>
      <t>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구</t>
    </r>
  </si>
  <si>
    <t>76.03.06</t>
  </si>
  <si>
    <t>Daegu</t>
  </si>
  <si>
    <r>
      <t>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</si>
  <si>
    <t>77.08.01</t>
  </si>
  <si>
    <t>Yeosu</t>
  </si>
  <si>
    <r>
      <t>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주</t>
    </r>
  </si>
  <si>
    <t>Jinju</t>
  </si>
  <si>
    <r>
      <t>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</si>
  <si>
    <t>92.12.14</t>
  </si>
  <si>
    <t>Gunsan</t>
  </si>
  <si>
    <r>
      <t>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</si>
  <si>
    <t>-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</si>
  <si>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교통항공관리과</t>
    </r>
  </si>
  <si>
    <t xml:space="preserve"> Source : Jeju Special Self-Governing Province Traffic and Aviation Div. </t>
  </si>
  <si>
    <r>
      <t xml:space="preserve">4. </t>
    </r>
    <r>
      <rPr>
        <b/>
        <sz val="18"/>
        <rFont val="굴림"/>
        <family val="3"/>
      </rPr>
      <t>주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차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장</t>
    </r>
    <r>
      <rPr>
        <b/>
        <sz val="18"/>
        <rFont val="Arial"/>
        <family val="2"/>
      </rPr>
      <t xml:space="preserve">            Parking  Lot</t>
    </r>
  </si>
  <si>
    <r>
      <t xml:space="preserve">13. </t>
    </r>
    <r>
      <rPr>
        <b/>
        <sz val="18"/>
        <rFont val="굴림"/>
        <family val="3"/>
      </rPr>
      <t>관광사업체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등록</t>
    </r>
    <r>
      <rPr>
        <b/>
        <sz val="18"/>
        <rFont val="Arial"/>
        <family val="2"/>
      </rPr>
      <t xml:space="preserve">      Registration of Tourist Service Establishments</t>
    </r>
  </si>
  <si>
    <r>
      <t xml:space="preserve">  14. </t>
    </r>
    <r>
      <rPr>
        <b/>
        <sz val="18"/>
        <rFont val="굴림"/>
        <family val="3"/>
      </rPr>
      <t>관광객수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관광수입</t>
    </r>
    <r>
      <rPr>
        <b/>
        <sz val="18"/>
        <rFont val="Arial"/>
        <family val="2"/>
      </rPr>
      <t xml:space="preserve">     Number of Tourists and Tourism Receipts</t>
    </r>
  </si>
  <si>
    <r>
      <t xml:space="preserve">17. </t>
    </r>
    <r>
      <rPr>
        <b/>
        <sz val="18"/>
        <rFont val="굴림"/>
        <family val="3"/>
      </rPr>
      <t>관광지별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관람인원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관람료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수입</t>
    </r>
    <r>
      <rPr>
        <b/>
        <sz val="18"/>
        <rFont val="Arial"/>
        <family val="2"/>
      </rPr>
      <t xml:space="preserve">     Visitors and Receipts, by Tourist Attraction</t>
    </r>
  </si>
  <si>
    <r>
      <t xml:space="preserve">Source : Jeju </t>
    </r>
    <r>
      <rPr>
        <sz val="10"/>
        <rFont val="Arial"/>
        <family val="2"/>
      </rPr>
      <t>Regional Communications Office</t>
    </r>
  </si>
  <si>
    <r>
      <t>Y</t>
    </r>
    <r>
      <rPr>
        <sz val="10"/>
        <rFont val="Arial"/>
        <family val="2"/>
      </rPr>
      <t>ear &amp; 
Month</t>
    </r>
  </si>
  <si>
    <t>Year &amp;
Month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</si>
  <si>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</si>
  <si>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>한일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카훼리</t>
    </r>
    <r>
      <rPr>
        <sz val="10"/>
        <rFont val="Arial"/>
        <family val="2"/>
      </rPr>
      <t xml:space="preserve"> 2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Hanil Car-Ferry No. 2</t>
    </r>
  </si>
  <si>
    <r>
      <t>Y</t>
    </r>
    <r>
      <rPr>
        <sz val="10"/>
        <rFont val="Arial"/>
        <family val="2"/>
      </rPr>
      <t>ear &amp;
Month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</si>
  <si>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
월별</t>
    </r>
  </si>
  <si>
    <r>
      <t xml:space="preserve">      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</si>
  <si>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항만개발정책과</t>
    </r>
  </si>
  <si>
    <t xml:space="preserve">           Source : Jeju Special Self-Governing Province Port Development Policy Div.</t>
  </si>
  <si>
    <r>
      <t xml:space="preserve">  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연안여객선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화물포함</t>
    </r>
  </si>
  <si>
    <t>85.07.10</t>
  </si>
  <si>
    <t>Ulsan</t>
  </si>
  <si>
    <r>
      <t>청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주</t>
    </r>
  </si>
  <si>
    <t>97.04.28</t>
  </si>
  <si>
    <t>Cheongju</t>
  </si>
  <si>
    <r>
      <t>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천</t>
    </r>
  </si>
  <si>
    <t>01.07.13</t>
  </si>
  <si>
    <t>Incheon</t>
  </si>
  <si>
    <t>원   주</t>
  </si>
  <si>
    <t>97.02.28</t>
  </si>
  <si>
    <t>Wonju</t>
  </si>
  <si>
    <r>
      <t xml:space="preserve">            </t>
    </r>
    <r>
      <rPr>
        <b/>
        <sz val="10"/>
        <color indexed="10"/>
        <rFont val="굴림"/>
        <family val="3"/>
      </rPr>
      <t>국</t>
    </r>
    <r>
      <rPr>
        <b/>
        <sz val="10"/>
        <color indexed="10"/>
        <rFont val="Arial"/>
        <family val="2"/>
      </rPr>
      <t xml:space="preserve">     </t>
    </r>
    <r>
      <rPr>
        <b/>
        <sz val="10"/>
        <color indexed="10"/>
        <rFont val="굴림"/>
        <family val="3"/>
      </rPr>
      <t>제</t>
    </r>
    <r>
      <rPr>
        <b/>
        <sz val="10"/>
        <color indexed="10"/>
        <rFont val="Arial"/>
        <family val="2"/>
      </rPr>
      <t xml:space="preserve">      </t>
    </r>
    <r>
      <rPr>
        <b/>
        <sz val="10"/>
        <color indexed="10"/>
        <rFont val="굴림"/>
        <family val="3"/>
      </rPr>
      <t>선</t>
    </r>
  </si>
  <si>
    <r>
      <t xml:space="preserve">          </t>
    </r>
    <r>
      <rPr>
        <b/>
        <sz val="10"/>
        <color indexed="10"/>
        <rFont val="Arial"/>
        <family val="2"/>
      </rPr>
      <t>International Lines</t>
    </r>
  </si>
  <si>
    <r>
      <t>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판</t>
    </r>
  </si>
  <si>
    <t>AB6</t>
  </si>
  <si>
    <t>69.10.07</t>
  </si>
  <si>
    <t>Osaka</t>
  </si>
  <si>
    <r>
      <t>동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경</t>
    </r>
  </si>
  <si>
    <t>85.10.27</t>
  </si>
  <si>
    <t>Tokyo</t>
  </si>
  <si>
    <r>
      <t>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야</t>
    </r>
  </si>
  <si>
    <t>88.03.27</t>
  </si>
  <si>
    <t>Nagoya</t>
  </si>
  <si>
    <t>후쿠오카</t>
  </si>
  <si>
    <t>06.03.31</t>
  </si>
  <si>
    <t>Beijing</t>
  </si>
  <si>
    <r>
      <t>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경</t>
    </r>
  </si>
  <si>
    <t>00.08.03</t>
  </si>
  <si>
    <t>Bangkok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</si>
  <si>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대한항공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제주여객서비스지점</t>
    </r>
  </si>
  <si>
    <r>
      <t xml:space="preserve">6. </t>
    </r>
    <r>
      <rPr>
        <b/>
        <sz val="18"/>
        <rFont val="굴림"/>
        <family val="3"/>
      </rPr>
      <t>정기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       Regular Airline Routes(Cont'd)</t>
    </r>
  </si>
  <si>
    <t>B767/B737/A320/A321</t>
  </si>
  <si>
    <t>260/160/200/145</t>
  </si>
  <si>
    <t>'89. 1. 10</t>
  </si>
  <si>
    <t>Gimpo</t>
  </si>
  <si>
    <t>B737</t>
  </si>
  <si>
    <t>'89. 1. 13</t>
  </si>
  <si>
    <t>'89. 2. 19</t>
  </si>
  <si>
    <t>B767/B737/A320/A321</t>
  </si>
  <si>
    <t>260/160/200/145</t>
  </si>
  <si>
    <t>Kimpo</t>
  </si>
  <si>
    <t>89.02.19</t>
  </si>
  <si>
    <t>92.10.01</t>
  </si>
  <si>
    <t>Cheongju</t>
  </si>
  <si>
    <t>01.03.29</t>
  </si>
  <si>
    <t xml:space="preserve">          International Lines</t>
  </si>
  <si>
    <t>91.05.20</t>
  </si>
  <si>
    <t>Fukuoka</t>
  </si>
  <si>
    <t>00.05.28</t>
  </si>
  <si>
    <t>Shanghai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</si>
  <si>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아시아나항공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제주국내지점</t>
    </r>
  </si>
  <si>
    <t xml:space="preserve">      Source : Asiana Air Jeju Branch Office</t>
  </si>
  <si>
    <t>dash8 Q4C</t>
  </si>
  <si>
    <t>'06. 6. 5</t>
  </si>
  <si>
    <t>'06. 8. 25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</si>
  <si>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제주항공</t>
    </r>
  </si>
  <si>
    <r>
      <t xml:space="preserve">    </t>
    </r>
    <r>
      <rPr>
        <b/>
        <sz val="18"/>
        <rFont val="Arial"/>
        <family val="2"/>
      </rPr>
      <t xml:space="preserve">7. </t>
    </r>
    <r>
      <rPr>
        <b/>
        <sz val="18"/>
        <rFont val="굴림"/>
        <family val="3"/>
      </rPr>
      <t>항공노선별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             Transportation by Airline Routes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</si>
  <si>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</si>
  <si>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number, person, ton)</t>
  </si>
  <si>
    <r>
      <t xml:space="preserve">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Domestic Lines</t>
    </r>
  </si>
  <si>
    <r>
      <t xml:space="preserve">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International Lines</t>
    </r>
  </si>
  <si>
    <r>
      <t xml:space="preserve"> </t>
    </r>
    <r>
      <rPr>
        <sz val="10"/>
        <rFont val="굴림"/>
        <family val="3"/>
      </rPr>
      <t>운항회수</t>
    </r>
  </si>
  <si>
    <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</si>
  <si>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</si>
  <si>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t>Volume of</t>
  </si>
  <si>
    <t>Fright</t>
  </si>
  <si>
    <t>제주→서울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</si>
  <si>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Seoul</t>
    </r>
  </si>
  <si>
    <t>제주→오사카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</si>
  <si>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Osaka</t>
    </r>
  </si>
  <si>
    <t>제주→부산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</si>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</sst>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;;\-\ \ ;"/>
    <numFmt numFmtId="179" formatCode="#,##0_);[Red]\(#,##0\)"/>
    <numFmt numFmtId="180" formatCode="#,##0\ \ ;;\-\ \ ;"/>
    <numFmt numFmtId="181" formatCode="#,##0;;\-;"/>
    <numFmt numFmtId="182" formatCode="#,##0.00;;\-;"/>
    <numFmt numFmtId="183" formatCode="\-"/>
    <numFmt numFmtId="184" formatCode="#,##0;&quot;△&quot;#,##0;\-\ \ ;"/>
    <numFmt numFmtId="185" formatCode="0_);[Red]\(0\)"/>
    <numFmt numFmtId="186" formatCode="yyyy\.\ mm\.\ dd"/>
    <numFmt numFmtId="187" formatCode="_-* #,##0.0_-;\-* #,##0.0_-;_-* &quot;-&quot;_-;_-@_-"/>
    <numFmt numFmtId="188" formatCode="0.0_ "/>
    <numFmt numFmtId="189" formatCode="0_ "/>
    <numFmt numFmtId="190" formatCode="#,##0.0_);[Red]\(#,##0.0\)"/>
    <numFmt numFmtId="191" formatCode="hh:mm"/>
    <numFmt numFmtId="192" formatCode="\'yy\.mm"/>
    <numFmt numFmtId="193" formatCode="yyyy&quot;년&quot;\ m&quot;월&quot;\ d&quot;일&quot;"/>
    <numFmt numFmtId="194" formatCode="#,##0;#,##0;\-\ \ ;"/>
    <numFmt numFmtId="195" formatCode="#,##0;;\-"/>
    <numFmt numFmtId="196" formatCode="\(#,##0\)"/>
    <numFmt numFmtId="197" formatCode="#,##0.0_ "/>
    <numFmt numFmtId="198" formatCode="#,##0.0"/>
  </numFmts>
  <fonts count="40">
    <font>
      <sz val="10"/>
      <name val="Arial"/>
      <family val="2"/>
    </font>
    <font>
      <sz val="8"/>
      <name val="돋움"/>
      <family val="3"/>
    </font>
    <font>
      <sz val="10"/>
      <name val="돋움"/>
      <family val="3"/>
    </font>
    <font>
      <b/>
      <sz val="18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8"/>
      <name val="굴림"/>
      <family val="3"/>
    </font>
    <font>
      <sz val="10"/>
      <name val="굴림"/>
      <family val="3"/>
    </font>
    <font>
      <b/>
      <sz val="14"/>
      <color indexed="12"/>
      <name val="Arial"/>
      <family val="2"/>
    </font>
    <font>
      <b/>
      <sz val="14"/>
      <color indexed="12"/>
      <name val="돋움"/>
      <family val="3"/>
    </font>
    <font>
      <vertAlign val="superscript"/>
      <sz val="10"/>
      <name val="굴림"/>
      <family val="3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63"/>
      <name val="굴림"/>
      <family val="3"/>
    </font>
    <font>
      <sz val="11"/>
      <name val="돋움"/>
      <family val="3"/>
    </font>
    <font>
      <b/>
      <sz val="14"/>
      <name val="굴림체"/>
      <family val="3"/>
    </font>
    <font>
      <b/>
      <sz val="11"/>
      <color indexed="10"/>
      <name val="돋움"/>
      <family val="3"/>
    </font>
    <font>
      <sz val="22"/>
      <name val="Arial"/>
      <family val="2"/>
    </font>
    <font>
      <b/>
      <sz val="18"/>
      <name val="돋움"/>
      <family val="3"/>
    </font>
    <font>
      <sz val="18"/>
      <name val="Arial"/>
      <family val="2"/>
    </font>
    <font>
      <sz val="11"/>
      <name val="Arial"/>
      <family val="2"/>
    </font>
    <font>
      <sz val="10"/>
      <color indexed="8"/>
      <name val="돋움"/>
      <family val="3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sz val="8"/>
      <name val="Arial"/>
      <family val="2"/>
    </font>
    <font>
      <sz val="10"/>
      <color indexed="8"/>
      <name val="굴림"/>
      <family val="3"/>
    </font>
    <font>
      <sz val="9"/>
      <name val="굴림"/>
      <family val="3"/>
    </font>
    <font>
      <sz val="10"/>
      <color indexed="8"/>
      <name val="한양신명조,한컴돋움"/>
      <family val="3"/>
    </font>
    <font>
      <sz val="10"/>
      <color indexed="63"/>
      <name val="돋움"/>
      <family val="3"/>
    </font>
    <font>
      <sz val="10"/>
      <color indexed="63"/>
      <name val="한양신명조,한컴돋움"/>
      <family val="3"/>
    </font>
    <font>
      <vertAlign val="superscript"/>
      <sz val="10"/>
      <color indexed="8"/>
      <name val="Arial"/>
      <family val="2"/>
    </font>
    <font>
      <sz val="14"/>
      <name val="바탕체"/>
      <family val="1"/>
    </font>
    <font>
      <b/>
      <sz val="9.85"/>
      <name val="Times New Roman"/>
      <family val="1"/>
    </font>
    <font>
      <b/>
      <sz val="22"/>
      <name val="돋움"/>
      <family val="3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6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right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0" fillId="2" borderId="3" xfId="0" applyFont="1" applyFill="1" applyBorder="1" applyAlignment="1">
      <alignment horizontal="right" vertical="center"/>
    </xf>
    <xf numFmtId="0" fontId="0" fillId="2" borderId="0" xfId="0" applyFont="1" applyFill="1" applyAlignment="1" quotePrefix="1">
      <alignment horizontal="left"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 quotePrefix="1">
      <alignment horizontal="righ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 shrinkToFit="1"/>
    </xf>
    <xf numFmtId="0" fontId="13" fillId="2" borderId="0" xfId="0" applyFont="1" applyFill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 shrinkToFit="1"/>
    </xf>
    <xf numFmtId="0" fontId="0" fillId="2" borderId="9" xfId="0" applyFont="1" applyFill="1" applyBorder="1" applyAlignment="1">
      <alignment vertical="center" shrinkToFit="1"/>
    </xf>
    <xf numFmtId="0" fontId="0" fillId="2" borderId="11" xfId="0" applyFont="1" applyFill="1" applyBorder="1" applyAlignment="1">
      <alignment vertical="center" shrinkToFit="1"/>
    </xf>
    <xf numFmtId="0" fontId="0" fillId="2" borderId="9" xfId="0" applyFont="1" applyFill="1" applyBorder="1" applyAlignment="1" quotePrefix="1">
      <alignment horizontal="center" vertical="center" shrinkToFit="1"/>
    </xf>
    <xf numFmtId="0" fontId="0" fillId="0" borderId="0" xfId="0" applyFont="1" applyAlignment="1">
      <alignment vertical="center"/>
    </xf>
    <xf numFmtId="183" fontId="0" fillId="0" borderId="0" xfId="0" applyNumberFormat="1" applyFont="1" applyBorder="1" applyAlignment="1">
      <alignment horizontal="center" vertical="center"/>
    </xf>
    <xf numFmtId="179" fontId="12" fillId="0" borderId="9" xfId="0" applyNumberFormat="1" applyFont="1" applyBorder="1" applyAlignment="1">
      <alignment horizontal="center" vertical="center" shrinkToFit="1"/>
    </xf>
    <xf numFmtId="179" fontId="12" fillId="0" borderId="0" xfId="0" applyNumberFormat="1" applyFont="1" applyBorder="1" applyAlignment="1">
      <alignment horizontal="center" vertical="center" shrinkToFit="1"/>
    </xf>
    <xf numFmtId="179" fontId="12" fillId="0" borderId="0" xfId="0" applyNumberFormat="1" applyFont="1" applyFill="1" applyBorder="1" applyAlignment="1">
      <alignment horizontal="center" vertical="center" shrinkToFit="1"/>
    </xf>
    <xf numFmtId="179" fontId="12" fillId="0" borderId="9" xfId="0" applyNumberFormat="1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 shrinkToFit="1"/>
    </xf>
    <xf numFmtId="0" fontId="0" fillId="2" borderId="8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center" vertical="center" shrinkToFi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 quotePrefix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24" fillId="2" borderId="0" xfId="0" applyFont="1" applyFill="1" applyAlignment="1">
      <alignment vertical="center" shrinkToFit="1"/>
    </xf>
    <xf numFmtId="0" fontId="21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18" fillId="2" borderId="0" xfId="0" applyFont="1" applyFill="1" applyBorder="1" applyAlignment="1">
      <alignment horizontal="center"/>
    </xf>
    <xf numFmtId="0" fontId="21" fillId="2" borderId="0" xfId="0" applyFont="1" applyFill="1" applyAlignment="1">
      <alignment vertical="center"/>
    </xf>
    <xf numFmtId="0" fontId="0" fillId="2" borderId="10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 shrinkToFit="1"/>
    </xf>
    <xf numFmtId="9" fontId="0" fillId="0" borderId="0" xfId="0" applyNumberFormat="1" applyFont="1" applyFill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 shrinkToFit="1"/>
    </xf>
    <xf numFmtId="186" fontId="0" fillId="0" borderId="5" xfId="0" applyNumberForma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9" fontId="0" fillId="0" borderId="0" xfId="0" applyNumberFormat="1" applyFont="1" applyFill="1" applyBorder="1" applyAlignment="1">
      <alignment horizontal="center" vertical="center" shrinkToFit="1"/>
    </xf>
    <xf numFmtId="9" fontId="0" fillId="0" borderId="0" xfId="15" applyNumberFormat="1" applyFont="1" applyFill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9" fontId="0" fillId="0" borderId="1" xfId="15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shrinkToFit="1"/>
    </xf>
    <xf numFmtId="9" fontId="0" fillId="0" borderId="1" xfId="0" applyNumberFormat="1" applyFont="1" applyFill="1" applyBorder="1" applyAlignment="1">
      <alignment horizontal="center" vertical="center" shrinkToFit="1"/>
    </xf>
    <xf numFmtId="186" fontId="0" fillId="0" borderId="7" xfId="0" applyNumberForma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shrinkToFit="1"/>
    </xf>
    <xf numFmtId="176" fontId="0" fillId="0" borderId="9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>
      <alignment shrinkToFit="1"/>
    </xf>
    <xf numFmtId="14" fontId="21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 quotePrefix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8" fillId="2" borderId="0" xfId="0" applyFont="1" applyFill="1" applyAlignment="1">
      <alignment vertical="center"/>
    </xf>
    <xf numFmtId="0" fontId="0" fillId="2" borderId="2" xfId="0" applyFont="1" applyFill="1" applyBorder="1" applyAlignment="1">
      <alignment vertical="center" shrinkToFit="1"/>
    </xf>
    <xf numFmtId="0" fontId="0" fillId="2" borderId="5" xfId="0" applyFont="1" applyFill="1" applyBorder="1" applyAlignment="1">
      <alignment vertical="center" shrinkToFit="1"/>
    </xf>
    <xf numFmtId="0" fontId="0" fillId="2" borderId="7" xfId="0" applyFont="1" applyFill="1" applyBorder="1" applyAlignment="1">
      <alignment vertical="center" shrinkToFit="1"/>
    </xf>
    <xf numFmtId="0" fontId="7" fillId="2" borderId="10" xfId="0" applyFont="1" applyFill="1" applyBorder="1" applyAlignment="1" quotePrefix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Continuous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4" xfId="0" applyFont="1" applyFill="1" applyBorder="1" applyAlignment="1">
      <alignment horizontal="centerContinuous" vertical="center"/>
    </xf>
    <xf numFmtId="0" fontId="7" fillId="2" borderId="15" xfId="0" applyFont="1" applyFill="1" applyBorder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0" xfId="0" applyFont="1" applyFill="1" applyAlignment="1" quotePrefix="1">
      <alignment horizontal="left" vertical="center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 horizontal="left" vertical="center"/>
    </xf>
    <xf numFmtId="0" fontId="0" fillId="2" borderId="7" xfId="0" applyFont="1" applyFill="1" applyBorder="1" applyAlignment="1" quotePrefix="1">
      <alignment horizontal="center" vertical="center" shrinkToFit="1"/>
    </xf>
    <xf numFmtId="0" fontId="7" fillId="2" borderId="3" xfId="0" applyFont="1" applyFill="1" applyBorder="1" applyAlignment="1" quotePrefix="1">
      <alignment horizontal="left" vertical="center"/>
    </xf>
    <xf numFmtId="0" fontId="18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Border="1" applyAlignment="1">
      <alignment vertical="center"/>
    </xf>
    <xf numFmtId="0" fontId="0" fillId="2" borderId="5" xfId="0" applyFont="1" applyFill="1" applyBorder="1" applyAlignment="1" quotePrefix="1">
      <alignment horizontal="center" vertical="center" shrinkToFit="1"/>
    </xf>
    <xf numFmtId="0" fontId="0" fillId="2" borderId="0" xfId="0" applyFont="1" applyFill="1" applyBorder="1" applyAlignment="1" quotePrefix="1">
      <alignment horizontal="left"/>
    </xf>
    <xf numFmtId="0" fontId="7" fillId="2" borderId="4" xfId="0" applyFont="1" applyFill="1" applyBorder="1" applyAlignment="1">
      <alignment horizontal="centerContinuous" vertical="center" shrinkToFit="1"/>
    </xf>
    <xf numFmtId="0" fontId="0" fillId="2" borderId="3" xfId="0" applyFont="1" applyFill="1" applyBorder="1" applyAlignment="1">
      <alignment horizontal="centerContinuous" vertical="center" shrinkToFit="1"/>
    </xf>
    <xf numFmtId="0" fontId="0" fillId="2" borderId="14" xfId="0" applyFont="1" applyFill="1" applyBorder="1" applyAlignment="1">
      <alignment horizontal="centerContinuous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32" fillId="2" borderId="0" xfId="0" applyFont="1" applyFill="1" applyAlignment="1">
      <alignment horizontal="right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Continuous" vertical="center" wrapText="1" shrinkToFit="1"/>
    </xf>
    <xf numFmtId="0" fontId="14" fillId="2" borderId="6" xfId="0" applyFont="1" applyFill="1" applyBorder="1" applyAlignment="1">
      <alignment horizontal="center" vertical="center" shrinkToFit="1"/>
    </xf>
    <xf numFmtId="0" fontId="33" fillId="2" borderId="10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32" fillId="2" borderId="8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justify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right" vertical="center" shrinkToFit="1"/>
    </xf>
    <xf numFmtId="176" fontId="0" fillId="2" borderId="0" xfId="0" applyNumberFormat="1" applyFont="1" applyFill="1" applyAlignment="1">
      <alignment vertical="center"/>
    </xf>
    <xf numFmtId="0" fontId="12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 quotePrefix="1">
      <alignment horizontal="right" vertical="center"/>
    </xf>
    <xf numFmtId="0" fontId="0" fillId="2" borderId="1" xfId="0" applyFont="1" applyFill="1" applyBorder="1" applyAlignment="1" quotePrefix="1">
      <alignment horizontal="right" vertical="center"/>
    </xf>
    <xf numFmtId="0" fontId="30" fillId="2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7" fontId="17" fillId="0" borderId="0" xfId="17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7" fontId="1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 shrinkToFi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2" fillId="0" borderId="5" xfId="0" applyFont="1" applyBorder="1" applyAlignment="1">
      <alignment horizontal="left" vertical="center"/>
    </xf>
    <xf numFmtId="179" fontId="12" fillId="0" borderId="0" xfId="17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83" fontId="0" fillId="0" borderId="0" xfId="0" applyNumberFormat="1" applyFont="1" applyBorder="1" applyAlignment="1" quotePrefix="1">
      <alignment horizontal="center" vertical="center"/>
    </xf>
    <xf numFmtId="179" fontId="0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179" fontId="0" fillId="0" borderId="0" xfId="17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9" fontId="0" fillId="0" borderId="0" xfId="0" applyNumberFormat="1" applyFont="1" applyAlignment="1" quotePrefix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5" fillId="0" borderId="0" xfId="0" applyFont="1" applyAlignment="1">
      <alignment/>
    </xf>
    <xf numFmtId="179" fontId="0" fillId="0" borderId="0" xfId="17" applyNumberFormat="1" applyFont="1" applyBorder="1" applyAlignment="1">
      <alignment horizontal="center" vertical="center" shrinkToFit="1"/>
    </xf>
    <xf numFmtId="179" fontId="0" fillId="0" borderId="0" xfId="0" applyNumberFormat="1" applyFont="1" applyBorder="1" applyAlignment="1">
      <alignment horizontal="center" vertical="center" shrinkToFit="1"/>
    </xf>
    <xf numFmtId="179" fontId="0" fillId="0" borderId="9" xfId="0" applyNumberFormat="1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179" fontId="5" fillId="0" borderId="1" xfId="0" applyNumberFormat="1" applyFont="1" applyFill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0" fillId="2" borderId="1" xfId="0" applyFont="1" applyFill="1" applyBorder="1" applyAlignment="1" quotePrefix="1">
      <alignment horizontal="center" vertical="center"/>
    </xf>
    <xf numFmtId="181" fontId="0" fillId="2" borderId="0" xfId="0" applyNumberFormat="1" applyFont="1" applyFill="1" applyAlignment="1">
      <alignment vertical="center"/>
    </xf>
    <xf numFmtId="0" fontId="7" fillId="2" borderId="0" xfId="0" applyFont="1" applyFill="1" applyBorder="1" applyAlignment="1" quotePrefix="1">
      <alignment horizontal="left" vertical="center"/>
    </xf>
    <xf numFmtId="0" fontId="0" fillId="2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181" fontId="12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1" fontId="5" fillId="0" borderId="7" xfId="0" applyNumberFormat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7" fillId="2" borderId="3" xfId="0" applyFont="1" applyFill="1" applyBorder="1" applyAlignment="1" quotePrefix="1">
      <alignment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79" fontId="5" fillId="0" borderId="0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left" vertical="center" indent="1" shrinkToFit="1"/>
    </xf>
    <xf numFmtId="0" fontId="12" fillId="0" borderId="5" xfId="0" applyFont="1" applyBorder="1" applyAlignment="1">
      <alignment horizontal="left" vertical="center" indent="1" shrinkToFit="1"/>
    </xf>
    <xf numFmtId="0" fontId="5" fillId="0" borderId="1" xfId="0" applyNumberFormat="1" applyFon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7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31" fillId="2" borderId="0" xfId="0" applyFont="1" applyFill="1" applyAlignment="1">
      <alignment vertical="center"/>
    </xf>
    <xf numFmtId="194" fontId="0" fillId="0" borderId="0" xfId="0" applyNumberFormat="1" applyFont="1" applyFill="1" applyBorder="1" applyAlignment="1">
      <alignment horizontal="right" vertical="center"/>
    </xf>
    <xf numFmtId="194" fontId="0" fillId="0" borderId="0" xfId="0" applyNumberFormat="1" applyFont="1" applyFill="1" applyBorder="1" applyAlignment="1">
      <alignment horizontal="right" vertical="center" shrinkToFit="1"/>
    </xf>
    <xf numFmtId="194" fontId="0" fillId="0" borderId="1" xfId="0" applyNumberFormat="1" applyFont="1" applyFill="1" applyBorder="1" applyAlignment="1">
      <alignment horizontal="right" vertical="center" shrinkToFit="1"/>
    </xf>
    <xf numFmtId="194" fontId="0" fillId="0" borderId="0" xfId="0" applyNumberFormat="1" applyFont="1" applyFill="1" applyAlignment="1">
      <alignment horizontal="right" vertical="center" shrinkToFit="1"/>
    </xf>
    <xf numFmtId="0" fontId="0" fillId="2" borderId="3" xfId="0" applyFont="1" applyFill="1" applyBorder="1" applyAlignment="1" quotePrefix="1">
      <alignment/>
    </xf>
    <xf numFmtId="0" fontId="0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vertical="center" wrapText="1" shrinkToFi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 quotePrefix="1">
      <alignment horizontal="center" vertical="center" wrapText="1" shrinkToFit="1"/>
    </xf>
    <xf numFmtId="0" fontId="3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 shrinkToFit="1"/>
    </xf>
    <xf numFmtId="0" fontId="32" fillId="2" borderId="8" xfId="0" applyFont="1" applyFill="1" applyBorder="1" applyAlignment="1">
      <alignment horizontal="justify" vertical="center"/>
    </xf>
    <xf numFmtId="0" fontId="34" fillId="2" borderId="8" xfId="0" applyFont="1" applyFill="1" applyBorder="1" applyAlignment="1">
      <alignment horizontal="justify" vertical="center"/>
    </xf>
    <xf numFmtId="0" fontId="34" fillId="2" borderId="8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26" fillId="2" borderId="4" xfId="0" applyFont="1" applyFill="1" applyBorder="1" applyAlignment="1">
      <alignment horizontal="center" vertical="center"/>
    </xf>
    <xf numFmtId="179" fontId="0" fillId="0" borderId="0" xfId="17" applyNumberFormat="1" applyFont="1" applyBorder="1" applyAlignment="1">
      <alignment horizontal="right" vertical="center" indent="1"/>
    </xf>
    <xf numFmtId="179" fontId="0" fillId="0" borderId="0" xfId="0" applyNumberFormat="1" applyFont="1" applyAlignment="1">
      <alignment horizontal="right" vertical="center" indent="1"/>
    </xf>
    <xf numFmtId="179" fontId="12" fillId="0" borderId="0" xfId="17" applyNumberFormat="1" applyFont="1" applyBorder="1" applyAlignment="1">
      <alignment horizontal="right" vertical="center" indent="1"/>
    </xf>
    <xf numFmtId="0" fontId="0" fillId="2" borderId="0" xfId="0" applyFont="1" applyFill="1" applyAlignment="1">
      <alignment horizontal="left" vertical="center"/>
    </xf>
    <xf numFmtId="0" fontId="0" fillId="2" borderId="3" xfId="0" applyFont="1" applyFill="1" applyBorder="1" applyAlignment="1">
      <alignment horizontal="center" vertical="center" shrinkToFit="1"/>
    </xf>
    <xf numFmtId="180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center" vertical="center" shrinkToFit="1"/>
    </xf>
    <xf numFmtId="179" fontId="0" fillId="0" borderId="1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 shrinkToFit="1"/>
    </xf>
    <xf numFmtId="179" fontId="0" fillId="0" borderId="0" xfId="0" applyNumberFormat="1" applyFont="1" applyFill="1" applyAlignment="1">
      <alignment horizontal="center" vertical="center" shrinkToFit="1"/>
    </xf>
    <xf numFmtId="178" fontId="0" fillId="0" borderId="0" xfId="0" applyNumberFormat="1" applyFont="1" applyFill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right" vertical="center" indent="1" shrinkToFit="1"/>
    </xf>
    <xf numFmtId="178" fontId="0" fillId="0" borderId="1" xfId="0" applyNumberFormat="1" applyFont="1" applyFill="1" applyBorder="1" applyAlignment="1">
      <alignment horizontal="right" vertical="center" indent="1" shrinkToFit="1"/>
    </xf>
    <xf numFmtId="179" fontId="0" fillId="0" borderId="1" xfId="0" applyNumberFormat="1" applyFont="1" applyFill="1" applyBorder="1" applyAlignment="1">
      <alignment horizontal="right" vertical="center" indent="1" shrinkToFit="1"/>
    </xf>
    <xf numFmtId="179" fontId="0" fillId="0" borderId="9" xfId="0" applyNumberFormat="1" applyFont="1" applyFill="1" applyBorder="1" applyAlignment="1">
      <alignment horizontal="right" vertical="center" indent="1"/>
    </xf>
    <xf numFmtId="179" fontId="0" fillId="0" borderId="0" xfId="0" applyNumberFormat="1" applyFont="1" applyFill="1" applyBorder="1" applyAlignment="1">
      <alignment horizontal="right" vertical="center" indent="1"/>
    </xf>
    <xf numFmtId="179" fontId="0" fillId="0" borderId="5" xfId="0" applyNumberFormat="1" applyFont="1" applyFill="1" applyBorder="1" applyAlignment="1">
      <alignment horizontal="right" vertical="center" indent="1"/>
    </xf>
    <xf numFmtId="179" fontId="5" fillId="0" borderId="0" xfId="0" applyNumberFormat="1" applyFont="1" applyFill="1" applyAlignment="1">
      <alignment horizontal="right" vertical="center" indent="1" shrinkToFit="1"/>
    </xf>
    <xf numFmtId="179" fontId="0" fillId="0" borderId="9" xfId="0" applyNumberFormat="1" applyFont="1" applyFill="1" applyBorder="1" applyAlignment="1">
      <alignment horizontal="right" vertical="center" indent="1" shrinkToFit="1"/>
    </xf>
    <xf numFmtId="179" fontId="0" fillId="0" borderId="11" xfId="0" applyNumberFormat="1" applyFont="1" applyFill="1" applyBorder="1" applyAlignment="1">
      <alignment horizontal="right" vertical="center" indent="1" shrinkToFit="1"/>
    </xf>
    <xf numFmtId="179" fontId="0" fillId="0" borderId="0" xfId="0" applyNumberFormat="1" applyFont="1" applyFill="1" applyAlignment="1">
      <alignment horizontal="right" vertical="center" indent="1" shrinkToFit="1"/>
    </xf>
    <xf numFmtId="180" fontId="0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shrinkToFit="1"/>
    </xf>
    <xf numFmtId="180" fontId="12" fillId="0" borderId="0" xfId="0" applyNumberFormat="1" applyFont="1" applyFill="1" applyBorder="1" applyAlignment="1">
      <alignment horizontal="center" vertical="center" shrinkToFit="1"/>
    </xf>
    <xf numFmtId="180" fontId="12" fillId="0" borderId="5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181" fontId="5" fillId="0" borderId="0" xfId="0" applyNumberFormat="1" applyFont="1" applyFill="1" applyBorder="1" applyAlignment="1">
      <alignment horizontal="center" vertical="center" shrinkToFit="1"/>
    </xf>
    <xf numFmtId="180" fontId="5" fillId="0" borderId="0" xfId="0" applyNumberFormat="1" applyFont="1" applyFill="1" applyBorder="1" applyAlignment="1">
      <alignment horizontal="center" vertical="center" shrinkToFit="1"/>
    </xf>
    <xf numFmtId="180" fontId="5" fillId="0" borderId="5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81" fontId="0" fillId="0" borderId="9" xfId="0" applyNumberFormat="1" applyFont="1" applyFill="1" applyBorder="1" applyAlignment="1">
      <alignment horizontal="center" vertical="center" shrinkToFit="1"/>
    </xf>
    <xf numFmtId="181" fontId="0" fillId="0" borderId="0" xfId="0" applyNumberFormat="1" applyFont="1" applyFill="1" applyBorder="1" applyAlignment="1">
      <alignment horizontal="center" vertical="center" shrinkToFit="1"/>
    </xf>
    <xf numFmtId="180" fontId="0" fillId="0" borderId="0" xfId="0" applyNumberFormat="1" applyFont="1" applyFill="1" applyBorder="1" applyAlignment="1">
      <alignment horizontal="center" vertical="center" shrinkToFit="1"/>
    </xf>
    <xf numFmtId="180" fontId="0" fillId="0" borderId="5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indent="1" shrinkToFit="1"/>
    </xf>
    <xf numFmtId="181" fontId="0" fillId="0" borderId="1" xfId="0" applyNumberFormat="1" applyFont="1" applyFill="1" applyBorder="1" applyAlignment="1">
      <alignment horizontal="center" vertical="center" shrinkToFit="1"/>
    </xf>
    <xf numFmtId="180" fontId="0" fillId="0" borderId="1" xfId="0" applyNumberFormat="1" applyFont="1" applyFill="1" applyBorder="1" applyAlignment="1">
      <alignment horizontal="center" vertical="center" shrinkToFit="1"/>
    </xf>
    <xf numFmtId="180" fontId="0" fillId="0" borderId="7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indent="1" shrinkToFit="1"/>
    </xf>
    <xf numFmtId="181" fontId="0" fillId="0" borderId="0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Alignment="1">
      <alignment horizontal="center" vertical="center" shrinkToFit="1"/>
    </xf>
    <xf numFmtId="181" fontId="12" fillId="0" borderId="0" xfId="0" applyNumberFormat="1" applyFont="1" applyFill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180" fontId="5" fillId="0" borderId="0" xfId="0" applyNumberFormat="1" applyFont="1" applyFill="1" applyAlignment="1">
      <alignment horizontal="center" vertical="center" shrinkToFit="1"/>
    </xf>
    <xf numFmtId="181" fontId="5" fillId="0" borderId="0" xfId="0" applyNumberFormat="1" applyFont="1" applyFill="1" applyAlignment="1">
      <alignment horizontal="center" vertical="center" shrinkToFit="1"/>
    </xf>
    <xf numFmtId="181" fontId="0" fillId="0" borderId="0" xfId="0" applyNumberFormat="1" applyFont="1" applyFill="1" applyAlignment="1">
      <alignment horizontal="center" vertical="center" shrinkToFit="1"/>
    </xf>
    <xf numFmtId="180" fontId="0" fillId="0" borderId="0" xfId="0" applyNumberFormat="1" applyFont="1" applyFill="1" applyAlignment="1">
      <alignment horizontal="center" vertical="center" shrinkToFit="1"/>
    </xf>
    <xf numFmtId="0" fontId="0" fillId="0" borderId="9" xfId="0" applyFont="1" applyFill="1" applyBorder="1" applyAlignment="1">
      <alignment horizontal="left" vertical="center" indent="1" shrinkToFit="1"/>
    </xf>
    <xf numFmtId="179" fontId="12" fillId="0" borderId="0" xfId="0" applyNumberFormat="1" applyFont="1" applyFill="1" applyAlignment="1">
      <alignment horizontal="right" vertical="center" indent="1" shrinkToFit="1"/>
    </xf>
    <xf numFmtId="179" fontId="12" fillId="0" borderId="0" xfId="0" applyNumberFormat="1" applyFont="1" applyFill="1" applyBorder="1" applyAlignment="1">
      <alignment horizontal="right" vertical="center" indent="1" shrinkToFit="1"/>
    </xf>
    <xf numFmtId="179" fontId="5" fillId="0" borderId="0" xfId="0" applyNumberFormat="1" applyFont="1" applyFill="1" applyBorder="1" applyAlignment="1">
      <alignment horizontal="right" vertical="center" indent="1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41" fontId="0" fillId="0" borderId="0" xfId="17" applyFont="1" applyFill="1" applyAlignment="1">
      <alignment vertical="center"/>
    </xf>
    <xf numFmtId="0" fontId="0" fillId="0" borderId="9" xfId="0" applyFont="1" applyFill="1" applyBorder="1" applyAlignment="1" quotePrefix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left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shrinkToFit="1"/>
    </xf>
    <xf numFmtId="181" fontId="5" fillId="0" borderId="11" xfId="0" applyNumberFormat="1" applyFont="1" applyFill="1" applyBorder="1" applyAlignment="1">
      <alignment horizontal="center" vertical="center" shrinkToFit="1"/>
    </xf>
    <xf numFmtId="181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81" fontId="5" fillId="0" borderId="7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184" fontId="0" fillId="2" borderId="0" xfId="0" applyNumberFormat="1" applyFont="1" applyFill="1" applyAlignment="1">
      <alignment vertical="center" shrinkToFit="1"/>
    </xf>
    <xf numFmtId="0" fontId="0" fillId="2" borderId="4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 shrinkToFit="1"/>
    </xf>
    <xf numFmtId="179" fontId="5" fillId="0" borderId="0" xfId="17" applyNumberFormat="1" applyFont="1" applyFill="1" applyBorder="1" applyAlignment="1">
      <alignment horizontal="right" vertical="center" shrinkToFit="1"/>
    </xf>
    <xf numFmtId="179" fontId="12" fillId="0" borderId="0" xfId="0" applyNumberFormat="1" applyFont="1" applyFill="1" applyBorder="1" applyAlignment="1">
      <alignment horizontal="right" vertical="center" shrinkToFit="1"/>
    </xf>
    <xf numFmtId="179" fontId="0" fillId="0" borderId="0" xfId="0" applyNumberFormat="1" applyFont="1" applyFill="1" applyAlignment="1">
      <alignment horizontal="right" vertical="center" shrinkToFit="1"/>
    </xf>
    <xf numFmtId="179" fontId="0" fillId="0" borderId="0" xfId="0" applyNumberFormat="1" applyFont="1" applyFill="1" applyAlignment="1">
      <alignment horizontal="right" vertical="center"/>
    </xf>
    <xf numFmtId="179" fontId="0" fillId="0" borderId="1" xfId="0" applyNumberFormat="1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41" fontId="2" fillId="0" borderId="5" xfId="17" applyFont="1" applyFill="1" applyBorder="1" applyAlignment="1">
      <alignment horizontal="center" vertical="center"/>
    </xf>
    <xf numFmtId="189" fontId="0" fillId="0" borderId="9" xfId="17" applyNumberFormat="1" applyFont="1" applyFill="1" applyBorder="1" applyAlignment="1">
      <alignment horizontal="center" vertical="center"/>
    </xf>
    <xf numFmtId="41" fontId="0" fillId="0" borderId="0" xfId="17" applyFont="1" applyFill="1" applyBorder="1" applyAlignment="1">
      <alignment horizontal="center" vertical="center"/>
    </xf>
    <xf numFmtId="187" fontId="0" fillId="0" borderId="0" xfId="17" applyNumberFormat="1" applyFont="1" applyFill="1" applyBorder="1" applyAlignment="1">
      <alignment horizontal="center" vertical="center"/>
    </xf>
    <xf numFmtId="41" fontId="0" fillId="0" borderId="5" xfId="17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41" fontId="2" fillId="0" borderId="7" xfId="17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41" fontId="0" fillId="0" borderId="5" xfId="17" applyFont="1" applyFill="1" applyBorder="1" applyAlignment="1">
      <alignment horizontal="center" vertical="center"/>
    </xf>
    <xf numFmtId="41" fontId="0" fillId="0" borderId="0" xfId="17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vertical="center" indent="1"/>
    </xf>
    <xf numFmtId="41" fontId="0" fillId="0" borderId="1" xfId="17" applyFont="1" applyFill="1" applyBorder="1" applyAlignment="1">
      <alignment horizontal="center" vertical="center"/>
    </xf>
    <xf numFmtId="189" fontId="0" fillId="0" borderId="0" xfId="17" applyNumberFormat="1" applyFont="1" applyFill="1" applyBorder="1" applyAlignment="1">
      <alignment horizontal="center" vertical="center"/>
    </xf>
    <xf numFmtId="189" fontId="0" fillId="0" borderId="1" xfId="17" applyNumberFormat="1" applyFont="1" applyFill="1" applyBorder="1" applyAlignment="1">
      <alignment horizontal="center" vertical="center"/>
    </xf>
    <xf numFmtId="189" fontId="0" fillId="0" borderId="3" xfId="17" applyNumberFormat="1" applyFont="1" applyFill="1" applyBorder="1" applyAlignment="1">
      <alignment horizontal="center" vertical="center"/>
    </xf>
    <xf numFmtId="190" fontId="0" fillId="0" borderId="0" xfId="17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188" fontId="0" fillId="0" borderId="1" xfId="0" applyNumberFormat="1" applyFont="1" applyFill="1" applyBorder="1" applyAlignment="1">
      <alignment horizontal="center" vertical="center"/>
    </xf>
    <xf numFmtId="188" fontId="0" fillId="0" borderId="3" xfId="0" applyNumberFormat="1" applyFont="1" applyFill="1" applyBorder="1" applyAlignment="1">
      <alignment horizontal="center" vertical="center"/>
    </xf>
    <xf numFmtId="179" fontId="0" fillId="0" borderId="0" xfId="17" applyNumberFormat="1" applyFont="1" applyFill="1" applyBorder="1" applyAlignment="1">
      <alignment horizontal="center" vertical="center"/>
    </xf>
    <xf numFmtId="177" fontId="0" fillId="0" borderId="0" xfId="17" applyNumberFormat="1" applyFont="1" applyFill="1" applyBorder="1" applyAlignment="1">
      <alignment horizontal="center" vertical="center"/>
    </xf>
    <xf numFmtId="177" fontId="0" fillId="0" borderId="1" xfId="17" applyNumberFormat="1" applyFont="1" applyFill="1" applyBorder="1" applyAlignment="1">
      <alignment horizontal="center" vertical="center"/>
    </xf>
    <xf numFmtId="177" fontId="0" fillId="0" borderId="3" xfId="17" applyNumberFormat="1" applyFont="1" applyFill="1" applyBorder="1" applyAlignment="1">
      <alignment horizontal="center" vertical="center"/>
    </xf>
    <xf numFmtId="41" fontId="0" fillId="0" borderId="9" xfId="17" applyFont="1" applyFill="1" applyBorder="1" applyAlignment="1">
      <alignment horizontal="center" vertical="center"/>
    </xf>
    <xf numFmtId="41" fontId="0" fillId="0" borderId="11" xfId="17" applyFont="1" applyFill="1" applyBorder="1" applyAlignment="1">
      <alignment horizontal="center" vertical="center"/>
    </xf>
    <xf numFmtId="187" fontId="0" fillId="0" borderId="1" xfId="17" applyNumberFormat="1" applyFont="1" applyFill="1" applyBorder="1" applyAlignment="1">
      <alignment horizontal="center" vertical="center"/>
    </xf>
    <xf numFmtId="41" fontId="0" fillId="0" borderId="7" xfId="17" applyFont="1" applyFill="1" applyBorder="1" applyAlignment="1" quotePrefix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 indent="2"/>
    </xf>
    <xf numFmtId="178" fontId="5" fillId="0" borderId="0" xfId="0" applyNumberFormat="1" applyFont="1" applyFill="1" applyAlignment="1">
      <alignment horizontal="right" vertical="center" indent="2"/>
    </xf>
    <xf numFmtId="178" fontId="0" fillId="0" borderId="0" xfId="0" applyNumberFormat="1" applyFont="1" applyFill="1" applyAlignment="1">
      <alignment horizontal="right" vertical="center" indent="2"/>
    </xf>
    <xf numFmtId="178" fontId="0" fillId="0" borderId="5" xfId="0" applyNumberFormat="1" applyFont="1" applyFill="1" applyBorder="1" applyAlignment="1">
      <alignment horizontal="right" vertical="center" indent="2"/>
    </xf>
    <xf numFmtId="0" fontId="7" fillId="0" borderId="5" xfId="0" applyFont="1" applyFill="1" applyBorder="1" applyAlignment="1">
      <alignment horizontal="right" vertical="center" indent="2"/>
    </xf>
    <xf numFmtId="178" fontId="0" fillId="0" borderId="0" xfId="0" applyNumberFormat="1" applyFont="1" applyFill="1" applyBorder="1" applyAlignment="1">
      <alignment horizontal="right" vertical="center" indent="2"/>
    </xf>
    <xf numFmtId="178" fontId="0" fillId="0" borderId="1" xfId="0" applyNumberFormat="1" applyFont="1" applyFill="1" applyBorder="1" applyAlignment="1">
      <alignment horizontal="right" vertical="center" indent="2"/>
    </xf>
    <xf numFmtId="178" fontId="0" fillId="0" borderId="7" xfId="0" applyNumberFormat="1" applyFont="1" applyFill="1" applyBorder="1" applyAlignment="1">
      <alignment horizontal="right" vertical="center" indent="2"/>
    </xf>
    <xf numFmtId="181" fontId="5" fillId="0" borderId="0" xfId="0" applyNumberFormat="1" applyFont="1" applyFill="1" applyAlignment="1">
      <alignment horizontal="right" vertical="center" indent="2"/>
    </xf>
    <xf numFmtId="176" fontId="0" fillId="0" borderId="0" xfId="0" applyNumberFormat="1" applyFont="1" applyFill="1" applyAlignment="1">
      <alignment horizontal="right" vertical="center" indent="1"/>
    </xf>
    <xf numFmtId="181" fontId="5" fillId="0" borderId="0" xfId="0" applyNumberFormat="1" applyFont="1" applyFill="1" applyAlignment="1">
      <alignment horizontal="right" vertical="center" indent="1"/>
    </xf>
    <xf numFmtId="181" fontId="0" fillId="0" borderId="0" xfId="0" applyNumberFormat="1" applyFont="1" applyFill="1" applyAlignment="1">
      <alignment horizontal="right" vertical="center" indent="1"/>
    </xf>
    <xf numFmtId="178" fontId="0" fillId="0" borderId="0" xfId="0" applyNumberFormat="1" applyFont="1" applyFill="1" applyAlignment="1">
      <alignment horizontal="right" vertical="center" indent="1"/>
    </xf>
    <xf numFmtId="178" fontId="0" fillId="0" borderId="0" xfId="0" applyNumberFormat="1" applyFont="1" applyFill="1" applyBorder="1" applyAlignment="1">
      <alignment horizontal="right" vertical="center" indent="1"/>
    </xf>
    <xf numFmtId="178" fontId="0" fillId="0" borderId="1" xfId="0" applyNumberFormat="1" applyFont="1" applyFill="1" applyBorder="1" applyAlignment="1">
      <alignment horizontal="right" vertical="center" indent="1"/>
    </xf>
    <xf numFmtId="177" fontId="0" fillId="0" borderId="10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 quotePrefix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shrinkToFit="1"/>
    </xf>
    <xf numFmtId="179" fontId="0" fillId="0" borderId="0" xfId="0" applyNumberFormat="1" applyFont="1" applyFill="1" applyAlignment="1">
      <alignment horizontal="right" vertical="center" indent="1"/>
    </xf>
    <xf numFmtId="0" fontId="0" fillId="2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indent="1" shrinkToFit="1"/>
    </xf>
    <xf numFmtId="0" fontId="0" fillId="0" borderId="8" xfId="0" applyFont="1" applyFill="1" applyBorder="1" applyAlignment="1">
      <alignment horizontal="left" vertical="center" indent="1" shrinkToFit="1"/>
    </xf>
    <xf numFmtId="184" fontId="25" fillId="0" borderId="0" xfId="0" applyNumberFormat="1" applyFont="1" applyFill="1" applyAlignment="1">
      <alignment horizontal="center" vertical="center" shrinkToFit="1"/>
    </xf>
    <xf numFmtId="184" fontId="25" fillId="0" borderId="1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184" fontId="0" fillId="0" borderId="0" xfId="0" applyNumberFormat="1" applyFont="1" applyFill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184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189" fontId="0" fillId="0" borderId="0" xfId="0" applyNumberFormat="1" applyFont="1" applyFill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 shrinkToFit="1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5" xfId="0" applyNumberFormat="1" applyFont="1" applyFill="1" applyBorder="1" applyAlignment="1">
      <alignment horizontal="right" vertical="center"/>
    </xf>
    <xf numFmtId="181" fontId="5" fillId="0" borderId="11" xfId="0" applyNumberFormat="1" applyFont="1" applyFill="1" applyBorder="1" applyAlignment="1">
      <alignment horizontal="right" vertical="center" shrinkToFit="1"/>
    </xf>
    <xf numFmtId="181" fontId="5" fillId="0" borderId="1" xfId="0" applyNumberFormat="1" applyFont="1" applyFill="1" applyBorder="1" applyAlignment="1">
      <alignment horizontal="right" vertical="center" shrinkToFit="1"/>
    </xf>
    <xf numFmtId="179" fontId="5" fillId="0" borderId="1" xfId="0" applyNumberFormat="1" applyFont="1" applyFill="1" applyBorder="1" applyAlignment="1">
      <alignment horizontal="right" vertical="center" shrinkToFit="1"/>
    </xf>
    <xf numFmtId="179" fontId="5" fillId="0" borderId="7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shrinkToFit="1"/>
    </xf>
    <xf numFmtId="181" fontId="5" fillId="0" borderId="1" xfId="0" applyNumberFormat="1" applyFont="1" applyFill="1" applyBorder="1" applyAlignment="1">
      <alignment horizontal="right" vertical="center" indent="2" shrinkToFit="1"/>
    </xf>
    <xf numFmtId="0" fontId="0" fillId="2" borderId="0" xfId="0" applyFont="1" applyFill="1" applyAlignment="1">
      <alignment horizontal="right" vertical="center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181" fontId="0" fillId="0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 quotePrefix="1">
      <alignment horizontal="right" vertical="center"/>
    </xf>
    <xf numFmtId="177" fontId="5" fillId="0" borderId="0" xfId="17" applyNumberFormat="1" applyFont="1" applyFill="1" applyAlignment="1">
      <alignment horizontal="center" vertical="center" shrinkToFit="1"/>
    </xf>
    <xf numFmtId="177" fontId="5" fillId="0" borderId="5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 shrinkToFit="1"/>
    </xf>
    <xf numFmtId="177" fontId="5" fillId="0" borderId="0" xfId="0" applyNumberFormat="1" applyFont="1" applyFill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shrinkToFit="1"/>
    </xf>
    <xf numFmtId="177" fontId="5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 indent="2" shrinkToFit="1"/>
    </xf>
    <xf numFmtId="178" fontId="0" fillId="0" borderId="1" xfId="0" applyNumberFormat="1" applyFont="1" applyFill="1" applyBorder="1" applyAlignment="1">
      <alignment horizontal="right" vertical="center" indent="2" shrinkToFit="1"/>
    </xf>
    <xf numFmtId="0" fontId="0" fillId="0" borderId="0" xfId="0" applyNumberFormat="1" applyFont="1" applyFill="1" applyAlignment="1">
      <alignment horizontal="right" vertical="center" indent="1" shrinkToFit="1"/>
    </xf>
    <xf numFmtId="178" fontId="0" fillId="0" borderId="0" xfId="0" applyNumberFormat="1" applyFont="1" applyFill="1" applyAlignment="1">
      <alignment horizontal="right" vertical="center" indent="1" shrinkToFit="1"/>
    </xf>
    <xf numFmtId="0" fontId="0" fillId="0" borderId="1" xfId="0" applyNumberFormat="1" applyFont="1" applyFill="1" applyBorder="1" applyAlignment="1">
      <alignment horizontal="right" vertical="center" indent="1" shrinkToFit="1"/>
    </xf>
    <xf numFmtId="177" fontId="5" fillId="0" borderId="0" xfId="0" applyNumberFormat="1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181" fontId="5" fillId="0" borderId="9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horizontal="right" vertical="center" indent="2" shrinkToFit="1"/>
    </xf>
    <xf numFmtId="177" fontId="5" fillId="0" borderId="0" xfId="0" applyNumberFormat="1" applyFont="1" applyFill="1" applyAlignment="1">
      <alignment horizontal="right" vertical="center" indent="2" shrinkToFit="1"/>
    </xf>
    <xf numFmtId="0" fontId="5" fillId="0" borderId="0" xfId="0" applyNumberFormat="1" applyFont="1" applyFill="1" applyAlignment="1">
      <alignment horizontal="right" vertical="center" indent="2" shrinkToFit="1"/>
    </xf>
    <xf numFmtId="181" fontId="0" fillId="0" borderId="0" xfId="0" applyNumberFormat="1" applyFont="1" applyFill="1" applyAlignment="1">
      <alignment horizontal="right" vertical="center" indent="1" shrinkToFit="1"/>
    </xf>
    <xf numFmtId="177" fontId="5" fillId="0" borderId="0" xfId="0" applyNumberFormat="1" applyFont="1" applyFill="1" applyAlignment="1">
      <alignment horizontal="right" vertical="center" indent="1" shrinkToFit="1"/>
    </xf>
    <xf numFmtId="181" fontId="5" fillId="0" borderId="5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right" vertical="center" indent="2" shrinkToFit="1"/>
    </xf>
    <xf numFmtId="181" fontId="0" fillId="0" borderId="1" xfId="0" applyNumberFormat="1" applyFont="1" applyFill="1" applyBorder="1" applyAlignment="1">
      <alignment horizontal="right" vertical="center" indent="2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190" fontId="0" fillId="0" borderId="0" xfId="0" applyNumberFormat="1" applyFont="1" applyFill="1" applyBorder="1" applyAlignment="1">
      <alignment horizontal="center" vertical="center" shrinkToFit="1"/>
    </xf>
    <xf numFmtId="191" fontId="0" fillId="0" borderId="0" xfId="0" applyNumberFormat="1" applyFont="1" applyFill="1" applyBorder="1" applyAlignment="1">
      <alignment horizontal="center" vertical="center" shrinkToFit="1"/>
    </xf>
    <xf numFmtId="192" fontId="0" fillId="0" borderId="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Fill="1" applyBorder="1" applyAlignment="1">
      <alignment horizontal="center" vertical="center" wrapText="1" shrinkToFit="1"/>
    </xf>
    <xf numFmtId="193" fontId="0" fillId="0" borderId="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5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 quotePrefix="1">
      <alignment horizontal="center" vertical="center" wrapText="1" shrinkToFit="1"/>
    </xf>
    <xf numFmtId="191" fontId="0" fillId="0" borderId="0" xfId="0" applyNumberFormat="1" applyFont="1" applyFill="1" applyBorder="1" applyAlignment="1" quotePrefix="1">
      <alignment horizontal="center" vertical="center" shrinkToFit="1"/>
    </xf>
    <xf numFmtId="0" fontId="7" fillId="0" borderId="7" xfId="0" applyFont="1" applyFill="1" applyBorder="1" applyAlignment="1" quotePrefix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190" fontId="0" fillId="0" borderId="1" xfId="0" applyNumberFormat="1" applyFont="1" applyFill="1" applyBorder="1" applyAlignment="1">
      <alignment horizontal="center" vertical="center" shrinkToFit="1"/>
    </xf>
    <xf numFmtId="191" fontId="0" fillId="0" borderId="1" xfId="0" applyNumberFormat="1" applyFont="1" applyFill="1" applyBorder="1" applyAlignment="1">
      <alignment horizontal="center" vertical="center" wrapText="1" shrinkToFit="1"/>
    </xf>
    <xf numFmtId="193" fontId="0" fillId="0" borderId="7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181" fontId="0" fillId="0" borderId="9" xfId="0" applyNumberFormat="1" applyFont="1" applyFill="1" applyBorder="1" applyAlignment="1">
      <alignment horizontal="right" vertical="center" indent="2" shrinkToFit="1"/>
    </xf>
    <xf numFmtId="181" fontId="0" fillId="0" borderId="11" xfId="0" applyNumberFormat="1" applyFont="1" applyFill="1" applyBorder="1" applyAlignment="1">
      <alignment horizontal="right" vertical="center" indent="2" shrinkToFit="1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 shrinkToFit="1"/>
    </xf>
    <xf numFmtId="194" fontId="0" fillId="0" borderId="0" xfId="0" applyNumberFormat="1" applyFont="1" applyFill="1" applyAlignment="1">
      <alignment horizontal="center" vertical="center"/>
    </xf>
    <xf numFmtId="177" fontId="0" fillId="0" borderId="5" xfId="0" applyNumberFormat="1" applyFont="1" applyFill="1" applyBorder="1" applyAlignment="1">
      <alignment horizontal="right" vertical="center" shrinkToFit="1"/>
    </xf>
    <xf numFmtId="194" fontId="5" fillId="0" borderId="0" xfId="0" applyNumberFormat="1" applyFont="1" applyFill="1" applyAlignment="1">
      <alignment horizontal="right" vertical="center" shrinkToFit="1"/>
    </xf>
    <xf numFmtId="194" fontId="5" fillId="0" borderId="0" xfId="0" applyNumberFormat="1" applyFont="1" applyFill="1" applyAlignment="1">
      <alignment horizontal="center" vertical="center" shrinkToFit="1"/>
    </xf>
    <xf numFmtId="185" fontId="0" fillId="0" borderId="0" xfId="0" applyNumberFormat="1" applyFont="1" applyFill="1" applyBorder="1" applyAlignment="1">
      <alignment horizontal="center" vertical="center"/>
    </xf>
    <xf numFmtId="194" fontId="0" fillId="0" borderId="5" xfId="0" applyNumberFormat="1" applyFont="1" applyFill="1" applyBorder="1" applyAlignment="1">
      <alignment horizontal="right" vertical="center" shrinkToFit="1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94" fontId="0" fillId="0" borderId="11" xfId="0" applyNumberFormat="1" applyFont="1" applyFill="1" applyBorder="1" applyAlignment="1">
      <alignment horizontal="right" vertical="center" shrinkToFit="1"/>
    </xf>
    <xf numFmtId="185" fontId="0" fillId="0" borderId="1" xfId="0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right" vertical="center" indent="2"/>
    </xf>
    <xf numFmtId="177" fontId="0" fillId="0" borderId="0" xfId="0" applyNumberFormat="1" applyFill="1" applyBorder="1" applyAlignment="1">
      <alignment horizontal="right" vertical="center" indent="2"/>
    </xf>
    <xf numFmtId="177" fontId="0" fillId="0" borderId="0" xfId="0" applyNumberFormat="1" applyFont="1" applyFill="1" applyBorder="1" applyAlignment="1">
      <alignment horizontal="right" vertical="center" indent="1"/>
    </xf>
    <xf numFmtId="181" fontId="5" fillId="0" borderId="1" xfId="0" applyNumberFormat="1" applyFont="1" applyFill="1" applyBorder="1" applyAlignment="1">
      <alignment horizontal="right" vertical="center" indent="1" shrinkToFit="1"/>
    </xf>
    <xf numFmtId="179" fontId="5" fillId="0" borderId="1" xfId="0" applyNumberFormat="1" applyFont="1" applyFill="1" applyBorder="1" applyAlignment="1">
      <alignment horizontal="right" vertical="center" indent="1" shrinkToFit="1"/>
    </xf>
    <xf numFmtId="0" fontId="5" fillId="0" borderId="11" xfId="0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right" vertical="center" indent="2"/>
    </xf>
    <xf numFmtId="179" fontId="0" fillId="0" borderId="5" xfId="0" applyNumberFormat="1" applyFont="1" applyFill="1" applyBorder="1" applyAlignment="1">
      <alignment horizontal="right" vertical="center" indent="2"/>
    </xf>
    <xf numFmtId="179" fontId="5" fillId="0" borderId="0" xfId="0" applyNumberFormat="1" applyFont="1" applyFill="1" applyAlignment="1">
      <alignment horizontal="right" vertical="center" indent="2" shrinkToFit="1"/>
    </xf>
    <xf numFmtId="180" fontId="5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 indent="2" shrinkToFit="1"/>
    </xf>
    <xf numFmtId="179" fontId="0" fillId="0" borderId="1" xfId="0" applyNumberFormat="1" applyFont="1" applyFill="1" applyBorder="1" applyAlignment="1">
      <alignment horizontal="right" vertical="center" indent="2" shrinkToFit="1"/>
    </xf>
    <xf numFmtId="0" fontId="0" fillId="2" borderId="1" xfId="0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top"/>
    </xf>
    <xf numFmtId="179" fontId="0" fillId="0" borderId="0" xfId="0" applyNumberFormat="1" applyFont="1" applyFill="1" applyAlignment="1">
      <alignment horizontal="right" vertical="center" indent="1"/>
    </xf>
    <xf numFmtId="179" fontId="5" fillId="0" borderId="0" xfId="0" applyNumberFormat="1" applyFont="1" applyFill="1" applyAlignment="1">
      <alignment horizontal="right" vertical="center" indent="1"/>
    </xf>
    <xf numFmtId="179" fontId="0" fillId="0" borderId="9" xfId="17" applyNumberFormat="1" applyFont="1" applyFill="1" applyBorder="1" applyAlignment="1">
      <alignment horizontal="right" vertical="center" indent="1"/>
    </xf>
    <xf numFmtId="179" fontId="0" fillId="0" borderId="0" xfId="17" applyNumberFormat="1" applyFont="1" applyFill="1" applyBorder="1" applyAlignment="1">
      <alignment horizontal="right" vertical="center" indent="1"/>
    </xf>
    <xf numFmtId="0" fontId="0" fillId="0" borderId="4" xfId="0" applyFont="1" applyFill="1" applyBorder="1" applyAlignment="1">
      <alignment horizontal="left" vertical="center" indent="1"/>
    </xf>
    <xf numFmtId="179" fontId="0" fillId="0" borderId="0" xfId="17" applyNumberFormat="1" applyFont="1" applyFill="1" applyAlignment="1">
      <alignment horizontal="right" vertical="center" indent="1"/>
    </xf>
    <xf numFmtId="0" fontId="0" fillId="0" borderId="9" xfId="0" applyFont="1" applyFill="1" applyBorder="1" applyAlignment="1">
      <alignment horizontal="left" vertical="center" indent="1"/>
    </xf>
    <xf numFmtId="179" fontId="12" fillId="0" borderId="9" xfId="17" applyNumberFormat="1" applyFont="1" applyFill="1" applyBorder="1" applyAlignment="1">
      <alignment horizontal="right" vertical="center" indent="1"/>
    </xf>
    <xf numFmtId="179" fontId="12" fillId="0" borderId="0" xfId="17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179" fontId="12" fillId="0" borderId="5" xfId="17" applyNumberFormat="1" applyFont="1" applyFill="1" applyBorder="1" applyAlignment="1">
      <alignment horizontal="right" vertical="center" indent="1"/>
    </xf>
    <xf numFmtId="179" fontId="5" fillId="0" borderId="0" xfId="17" applyNumberFormat="1" applyFont="1" applyFill="1" applyBorder="1" applyAlignment="1">
      <alignment horizontal="right" vertical="center" indent="1"/>
    </xf>
    <xf numFmtId="179" fontId="5" fillId="0" borderId="5" xfId="17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79" fontId="12" fillId="0" borderId="9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 indent="1"/>
    </xf>
    <xf numFmtId="0" fontId="2" fillId="0" borderId="7" xfId="0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right" vertical="center" indent="1"/>
    </xf>
    <xf numFmtId="0" fontId="0" fillId="0" borderId="11" xfId="0" applyFont="1" applyFill="1" applyBorder="1" applyAlignment="1">
      <alignment horizontal="left" vertical="center" indent="1" shrinkToFit="1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center" vertical="center"/>
    </xf>
    <xf numFmtId="179" fontId="0" fillId="0" borderId="0" xfId="17" applyNumberFormat="1" applyFont="1" applyBorder="1" applyAlignment="1">
      <alignment horizontal="right" vertical="center" indent="2"/>
    </xf>
    <xf numFmtId="179" fontId="0" fillId="0" borderId="0" xfId="0" applyNumberFormat="1" applyFont="1" applyAlignment="1">
      <alignment horizontal="right" vertical="center" indent="2"/>
    </xf>
    <xf numFmtId="179" fontId="0" fillId="0" borderId="0" xfId="0" applyNumberFormat="1" applyFont="1" applyAlignment="1" quotePrefix="1">
      <alignment horizontal="right" vertical="center" indent="2"/>
    </xf>
    <xf numFmtId="179" fontId="12" fillId="0" borderId="0" xfId="17" applyNumberFormat="1" applyFont="1" applyBorder="1" applyAlignment="1">
      <alignment horizontal="right" vertical="center" indent="2"/>
    </xf>
    <xf numFmtId="179" fontId="12" fillId="0" borderId="0" xfId="0" applyNumberFormat="1" applyFont="1" applyFill="1" applyBorder="1" applyAlignment="1">
      <alignment horizontal="right" vertical="center" indent="2" shrinkToFit="1"/>
    </xf>
    <xf numFmtId="179" fontId="5" fillId="0" borderId="1" xfId="0" applyNumberFormat="1" applyFont="1" applyFill="1" applyBorder="1" applyAlignment="1">
      <alignment horizontal="right" vertical="center" indent="2" shrinkToFit="1"/>
    </xf>
    <xf numFmtId="179" fontId="0" fillId="0" borderId="0" xfId="0" applyNumberFormat="1" applyFont="1" applyAlignment="1" quotePrefix="1">
      <alignment horizontal="right" vertical="center" indent="1"/>
    </xf>
    <xf numFmtId="179" fontId="0" fillId="0" borderId="0" xfId="0" applyNumberFormat="1" applyFont="1" applyAlignment="1">
      <alignment horizontal="right" vertical="center" indent="2" shrinkToFit="1"/>
    </xf>
    <xf numFmtId="179" fontId="0" fillId="0" borderId="0" xfId="0" applyNumberFormat="1" applyFont="1" applyAlignment="1">
      <alignment horizontal="right" vertical="center" indent="1" shrinkToFit="1"/>
    </xf>
    <xf numFmtId="183" fontId="0" fillId="0" borderId="0" xfId="0" applyNumberFormat="1" applyFont="1" applyBorder="1" applyAlignment="1">
      <alignment horizontal="right" vertical="center" indent="1"/>
    </xf>
    <xf numFmtId="197" fontId="0" fillId="0" borderId="9" xfId="0" applyNumberFormat="1" applyFont="1" applyBorder="1" applyAlignment="1">
      <alignment horizontal="left" vertical="center" indent="2"/>
    </xf>
    <xf numFmtId="197" fontId="0" fillId="0" borderId="0" xfId="0" applyNumberFormat="1" applyFont="1" applyBorder="1" applyAlignment="1">
      <alignment horizontal="left" vertical="center" indent="2"/>
    </xf>
    <xf numFmtId="183" fontId="0" fillId="0" borderId="0" xfId="0" applyNumberFormat="1" applyFont="1" applyBorder="1" applyAlignment="1">
      <alignment horizontal="left" vertical="center" indent="2"/>
    </xf>
    <xf numFmtId="0" fontId="0" fillId="0" borderId="0" xfId="0" applyFont="1" applyAlignment="1">
      <alignment horizontal="left" vertical="center" indent="2"/>
    </xf>
    <xf numFmtId="183" fontId="0" fillId="0" borderId="0" xfId="0" applyNumberFormat="1" applyFont="1" applyAlignment="1">
      <alignment horizontal="left" vertical="center" indent="2"/>
    </xf>
    <xf numFmtId="0" fontId="0" fillId="0" borderId="0" xfId="0" applyFont="1" applyAlignment="1" quotePrefix="1">
      <alignment horizontal="left" vertical="center" indent="2"/>
    </xf>
    <xf numFmtId="183" fontId="0" fillId="0" borderId="0" xfId="0" applyNumberFormat="1" applyFont="1" applyAlignment="1" quotePrefix="1">
      <alignment horizontal="left" vertical="center" indent="2"/>
    </xf>
    <xf numFmtId="197" fontId="12" fillId="0" borderId="9" xfId="0" applyNumberFormat="1" applyFont="1" applyBorder="1" applyAlignment="1">
      <alignment horizontal="left" vertical="center" indent="2"/>
    </xf>
    <xf numFmtId="197" fontId="12" fillId="0" borderId="0" xfId="0" applyNumberFormat="1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 shrinkToFit="1"/>
    </xf>
    <xf numFmtId="183" fontId="12" fillId="0" borderId="0" xfId="0" applyNumberFormat="1" applyFont="1" applyBorder="1" applyAlignment="1">
      <alignment horizontal="left" vertical="center" indent="2" shrinkToFit="1"/>
    </xf>
    <xf numFmtId="198" fontId="12" fillId="0" borderId="0" xfId="0" applyNumberFormat="1" applyFont="1" applyBorder="1" applyAlignment="1">
      <alignment horizontal="left" vertical="center" indent="2" shrinkToFit="1"/>
    </xf>
    <xf numFmtId="190" fontId="12" fillId="0" borderId="9" xfId="0" applyNumberFormat="1" applyFont="1" applyFill="1" applyBorder="1" applyAlignment="1">
      <alignment horizontal="left" vertical="center" indent="2" shrinkToFit="1"/>
    </xf>
    <xf numFmtId="190" fontId="12" fillId="0" borderId="0" xfId="0" applyNumberFormat="1" applyFont="1" applyFill="1" applyBorder="1" applyAlignment="1">
      <alignment horizontal="left" vertical="center" indent="2" shrinkToFit="1"/>
    </xf>
    <xf numFmtId="190" fontId="5" fillId="0" borderId="11" xfId="0" applyNumberFormat="1" applyFont="1" applyFill="1" applyBorder="1" applyAlignment="1">
      <alignment horizontal="left" vertical="center" indent="2" shrinkToFit="1"/>
    </xf>
    <xf numFmtId="190" fontId="5" fillId="0" borderId="1" xfId="0" applyNumberFormat="1" applyFont="1" applyFill="1" applyBorder="1" applyAlignment="1">
      <alignment horizontal="left" vertical="center" indent="2" shrinkToFit="1"/>
    </xf>
    <xf numFmtId="179" fontId="0" fillId="0" borderId="0" xfId="17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183" fontId="0" fillId="0" borderId="0" xfId="0" applyNumberFormat="1" applyFont="1" applyAlignment="1" quotePrefix="1">
      <alignment horizontal="right" vertical="center"/>
    </xf>
    <xf numFmtId="179" fontId="12" fillId="0" borderId="0" xfId="17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 shrinkToFit="1"/>
    </xf>
    <xf numFmtId="179" fontId="0" fillId="0" borderId="0" xfId="17" applyNumberFormat="1" applyFont="1" applyBorder="1" applyAlignment="1">
      <alignment horizontal="right" vertical="center" indent="2" shrinkToFit="1"/>
    </xf>
    <xf numFmtId="179" fontId="0" fillId="0" borderId="0" xfId="0" applyNumberFormat="1" applyFont="1" applyBorder="1" applyAlignment="1">
      <alignment horizontal="right" vertical="center" indent="2" shrinkToFit="1"/>
    </xf>
    <xf numFmtId="179" fontId="12" fillId="0" borderId="0" xfId="0" applyNumberFormat="1" applyFont="1" applyBorder="1" applyAlignment="1">
      <alignment horizontal="right" vertical="center" indent="2" shrinkToFit="1"/>
    </xf>
    <xf numFmtId="179" fontId="5" fillId="0" borderId="7" xfId="0" applyNumberFormat="1" applyFont="1" applyFill="1" applyBorder="1" applyAlignment="1">
      <alignment horizontal="right" vertical="center" indent="2" shrinkToFit="1"/>
    </xf>
    <xf numFmtId="179" fontId="0" fillId="0" borderId="0" xfId="0" applyNumberFormat="1" applyFont="1" applyFill="1" applyAlignment="1">
      <alignment horizontal="right" vertical="center" shrinkToFit="1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 shrinkToFit="1"/>
    </xf>
    <xf numFmtId="179" fontId="0" fillId="0" borderId="5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 shrinkToFit="1"/>
    </xf>
    <xf numFmtId="179" fontId="0" fillId="0" borderId="1" xfId="0" applyNumberFormat="1" applyFont="1" applyFill="1" applyBorder="1" applyAlignment="1">
      <alignment horizontal="right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 quotePrefix="1">
      <alignment horizontal="left" vertical="center" indent="1" shrinkToFit="1"/>
    </xf>
    <xf numFmtId="0" fontId="0" fillId="0" borderId="5" xfId="0" applyFont="1" applyBorder="1" applyAlignment="1">
      <alignment horizontal="distributed" vertical="center"/>
    </xf>
    <xf numFmtId="0" fontId="0" fillId="0" borderId="5" xfId="0" applyFont="1" applyBorder="1" applyAlignment="1" quotePrefix="1">
      <alignment horizontal="distributed" vertical="center"/>
    </xf>
    <xf numFmtId="179" fontId="0" fillId="0" borderId="0" xfId="0" applyNumberFormat="1" applyFont="1" applyFill="1" applyBorder="1" applyAlignment="1">
      <alignment horizontal="center" vertical="center" shrinkToFit="1"/>
    </xf>
    <xf numFmtId="179" fontId="0" fillId="0" borderId="2" xfId="0" applyNumberFormat="1" applyFont="1" applyFill="1" applyBorder="1" applyAlignment="1">
      <alignment horizontal="right" vertical="center" shrinkToFit="1"/>
    </xf>
    <xf numFmtId="179" fontId="0" fillId="0" borderId="5" xfId="0" applyNumberFormat="1" applyFont="1" applyFill="1" applyBorder="1" applyAlignment="1">
      <alignment horizontal="right" vertical="center" shrinkToFit="1"/>
    </xf>
    <xf numFmtId="178" fontId="0" fillId="0" borderId="5" xfId="0" applyNumberFormat="1" applyFont="1" applyFill="1" applyBorder="1" applyAlignment="1">
      <alignment horizontal="right" vertical="center" shrinkToFit="1"/>
    </xf>
    <xf numFmtId="178" fontId="5" fillId="0" borderId="5" xfId="0" applyNumberFormat="1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right" vertical="center" shrinkToFit="1"/>
    </xf>
    <xf numFmtId="178" fontId="5" fillId="0" borderId="0" xfId="0" applyNumberFormat="1" applyFont="1" applyFill="1" applyAlignment="1">
      <alignment horizontal="right" vertical="center" indent="1" shrinkToFit="1"/>
    </xf>
    <xf numFmtId="179" fontId="0" fillId="0" borderId="0" xfId="0" applyNumberFormat="1" applyFont="1" applyFill="1" applyBorder="1" applyAlignment="1">
      <alignment horizontal="right" vertical="center" indent="1" shrinkToFit="1"/>
    </xf>
    <xf numFmtId="179" fontId="0" fillId="0" borderId="1" xfId="0" applyNumberFormat="1" applyFont="1" applyFill="1" applyBorder="1" applyAlignment="1">
      <alignment horizontal="right" vertical="center" indent="1" shrinkToFit="1"/>
    </xf>
    <xf numFmtId="178" fontId="0" fillId="0" borderId="0" xfId="0" applyNumberFormat="1" applyFont="1" applyFill="1" applyBorder="1" applyAlignment="1">
      <alignment horizontal="right" vertical="center" shrinkToFit="1"/>
    </xf>
    <xf numFmtId="178" fontId="5" fillId="0" borderId="0" xfId="0" applyNumberFormat="1" applyFont="1" applyFill="1" applyBorder="1" applyAlignment="1">
      <alignment horizontal="right" vertical="center" shrinkToFit="1"/>
    </xf>
    <xf numFmtId="178" fontId="0" fillId="0" borderId="0" xfId="0" applyNumberFormat="1" applyFont="1" applyFill="1" applyBorder="1" applyAlignment="1">
      <alignment horizontal="right" vertical="center" shrinkToFit="1"/>
    </xf>
    <xf numFmtId="178" fontId="0" fillId="0" borderId="1" xfId="0" applyNumberFormat="1" applyFont="1" applyFill="1" applyBorder="1" applyAlignment="1">
      <alignment horizontal="right" vertical="center" shrinkToFit="1"/>
    </xf>
    <xf numFmtId="179" fontId="13" fillId="0" borderId="0" xfId="0" applyNumberFormat="1" applyFont="1" applyFill="1" applyBorder="1" applyAlignment="1">
      <alignment horizontal="right" vertical="center" indent="1"/>
    </xf>
    <xf numFmtId="179" fontId="13" fillId="0" borderId="0" xfId="17" applyNumberFormat="1" applyFont="1" applyFill="1" applyBorder="1" applyAlignment="1">
      <alignment horizontal="right" vertical="center" indent="1"/>
    </xf>
    <xf numFmtId="181" fontId="0" fillId="0" borderId="0" xfId="0" applyNumberFormat="1" applyFont="1" applyFill="1" applyAlignment="1">
      <alignment horizontal="right" vertical="center" shrinkToFit="1"/>
    </xf>
    <xf numFmtId="179" fontId="12" fillId="0" borderId="0" xfId="17" applyNumberFormat="1" applyFont="1" applyFill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179" fontId="13" fillId="0" borderId="0" xfId="17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 indent="1" shrinkToFit="1"/>
    </xf>
    <xf numFmtId="178" fontId="5" fillId="0" borderId="0" xfId="0" applyNumberFormat="1" applyFont="1" applyFill="1" applyBorder="1" applyAlignment="1">
      <alignment horizontal="right" vertical="center" indent="1" shrinkToFit="1"/>
    </xf>
    <xf numFmtId="179" fontId="0" fillId="0" borderId="9" xfId="0" applyNumberFormat="1" applyFont="1" applyFill="1" applyBorder="1" applyAlignment="1">
      <alignment horizontal="right" vertical="center" shrinkToFit="1"/>
    </xf>
    <xf numFmtId="179" fontId="0" fillId="0" borderId="3" xfId="0" applyNumberFormat="1" applyFont="1" applyFill="1" applyBorder="1" applyAlignment="1">
      <alignment horizontal="right" vertical="center" shrinkToFit="1"/>
    </xf>
    <xf numFmtId="179" fontId="5" fillId="0" borderId="9" xfId="0" applyNumberFormat="1" applyFont="1" applyFill="1" applyBorder="1" applyAlignment="1">
      <alignment horizontal="right" vertical="center" shrinkToFit="1"/>
    </xf>
    <xf numFmtId="179" fontId="0" fillId="0" borderId="9" xfId="0" applyNumberFormat="1" applyFont="1" applyFill="1" applyBorder="1" applyAlignment="1">
      <alignment horizontal="right" vertical="center" shrinkToFit="1"/>
    </xf>
    <xf numFmtId="179" fontId="0" fillId="0" borderId="11" xfId="0" applyNumberFormat="1" applyFont="1" applyFill="1" applyBorder="1" applyAlignment="1">
      <alignment horizontal="right" vertical="center" shrinkToFit="1"/>
    </xf>
    <xf numFmtId="179" fontId="0" fillId="0" borderId="7" xfId="0" applyNumberFormat="1" applyFont="1" applyFill="1" applyBorder="1" applyAlignment="1">
      <alignment horizontal="right" vertical="center" shrinkToFit="1"/>
    </xf>
    <xf numFmtId="178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horizontal="right" vertical="center" shrinkToFit="1"/>
    </xf>
    <xf numFmtId="181" fontId="5" fillId="0" borderId="0" xfId="0" applyNumberFormat="1" applyFont="1" applyFill="1" applyBorder="1" applyAlignment="1">
      <alignment horizontal="right" vertical="center" shrinkToFit="1"/>
    </xf>
    <xf numFmtId="180" fontId="5" fillId="0" borderId="0" xfId="0" applyNumberFormat="1" applyFont="1" applyFill="1" applyBorder="1" applyAlignment="1">
      <alignment horizontal="right" vertical="center" shrinkToFit="1"/>
    </xf>
    <xf numFmtId="178" fontId="5" fillId="0" borderId="0" xfId="0" applyNumberFormat="1" applyFont="1" applyFill="1" applyAlignment="1">
      <alignment horizontal="right" vertical="center" shrinkToFit="1"/>
    </xf>
    <xf numFmtId="181" fontId="0" fillId="0" borderId="0" xfId="0" applyNumberFormat="1" applyFont="1" applyFill="1" applyBorder="1" applyAlignment="1">
      <alignment horizontal="right" vertical="center" shrinkToFit="1"/>
    </xf>
    <xf numFmtId="181" fontId="12" fillId="0" borderId="0" xfId="0" applyNumberFormat="1" applyFont="1" applyFill="1" applyBorder="1" applyAlignment="1">
      <alignment horizontal="right" vertical="center" shrinkToFit="1"/>
    </xf>
    <xf numFmtId="180" fontId="12" fillId="0" borderId="0" xfId="0" applyNumberFormat="1" applyFont="1" applyFill="1" applyBorder="1" applyAlignment="1">
      <alignment horizontal="right" vertical="center" shrinkToFit="1"/>
    </xf>
    <xf numFmtId="181" fontId="0" fillId="0" borderId="1" xfId="0" applyNumberFormat="1" applyFont="1" applyFill="1" applyBorder="1" applyAlignment="1">
      <alignment horizontal="right" vertical="center" shrinkToFit="1"/>
    </xf>
    <xf numFmtId="181" fontId="12" fillId="0" borderId="1" xfId="0" applyNumberFormat="1" applyFont="1" applyFill="1" applyBorder="1" applyAlignment="1">
      <alignment horizontal="right" vertical="center" shrinkToFit="1"/>
    </xf>
    <xf numFmtId="180" fontId="12" fillId="0" borderId="1" xfId="0" applyNumberFormat="1" applyFont="1" applyFill="1" applyBorder="1" applyAlignment="1">
      <alignment horizontal="right" vertical="center" shrinkToFit="1"/>
    </xf>
    <xf numFmtId="181" fontId="5" fillId="0" borderId="0" xfId="0" applyNumberFormat="1" applyFont="1" applyFill="1" applyAlignment="1">
      <alignment horizontal="right" vertical="center" indent="1" shrinkToFit="1"/>
    </xf>
    <xf numFmtId="181" fontId="0" fillId="0" borderId="1" xfId="0" applyNumberFormat="1" applyFont="1" applyFill="1" applyBorder="1" applyAlignment="1">
      <alignment horizontal="right" vertical="center" indent="1" shrinkToFit="1"/>
    </xf>
    <xf numFmtId="177" fontId="0" fillId="0" borderId="5" xfId="0" applyNumberFormat="1" applyFont="1" applyFill="1" applyBorder="1" applyAlignment="1">
      <alignment horizontal="right" vertical="center" indent="1"/>
    </xf>
    <xf numFmtId="178" fontId="0" fillId="0" borderId="5" xfId="0" applyNumberFormat="1" applyFont="1" applyFill="1" applyBorder="1" applyAlignment="1">
      <alignment horizontal="right" vertical="center" indent="1"/>
    </xf>
    <xf numFmtId="177" fontId="0" fillId="0" borderId="3" xfId="0" applyNumberFormat="1" applyFont="1" applyFill="1" applyBorder="1" applyAlignment="1">
      <alignment horizontal="right" vertical="center" indent="1"/>
    </xf>
    <xf numFmtId="177" fontId="0" fillId="0" borderId="0" xfId="0" applyNumberFormat="1" applyFont="1" applyFill="1" applyAlignment="1">
      <alignment horizontal="right" vertical="center" indent="1"/>
    </xf>
    <xf numFmtId="177" fontId="0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 indent="3"/>
    </xf>
    <xf numFmtId="178" fontId="5" fillId="0" borderId="0" xfId="0" applyNumberFormat="1" applyFont="1" applyFill="1" applyAlignment="1">
      <alignment horizontal="right" vertical="center" indent="3"/>
    </xf>
    <xf numFmtId="178" fontId="0" fillId="0" borderId="0" xfId="0" applyNumberFormat="1" applyFont="1" applyFill="1" applyAlignment="1">
      <alignment horizontal="right" vertical="center" indent="3"/>
    </xf>
    <xf numFmtId="178" fontId="0" fillId="0" borderId="0" xfId="0" applyNumberFormat="1" applyFont="1" applyFill="1" applyBorder="1" applyAlignment="1">
      <alignment horizontal="right" vertical="center" indent="3"/>
    </xf>
    <xf numFmtId="178" fontId="0" fillId="0" borderId="1" xfId="0" applyNumberFormat="1" applyFont="1" applyFill="1" applyBorder="1" applyAlignment="1">
      <alignment horizontal="right" vertical="center" indent="3"/>
    </xf>
    <xf numFmtId="181" fontId="5" fillId="0" borderId="0" xfId="0" applyNumberFormat="1" applyFont="1" applyFill="1" applyAlignment="1">
      <alignment horizontal="right" vertical="center" indent="3"/>
    </xf>
    <xf numFmtId="181" fontId="0" fillId="0" borderId="0" xfId="0" applyNumberFormat="1" applyFont="1" applyFill="1" applyAlignment="1">
      <alignment horizontal="right" vertical="center" indent="3"/>
    </xf>
    <xf numFmtId="181" fontId="0" fillId="0" borderId="5" xfId="0" applyNumberFormat="1" applyFont="1" applyFill="1" applyBorder="1" applyAlignment="1">
      <alignment horizontal="right" vertical="center" indent="3"/>
    </xf>
    <xf numFmtId="178" fontId="0" fillId="0" borderId="5" xfId="0" applyNumberFormat="1" applyFont="1" applyFill="1" applyBorder="1" applyAlignment="1">
      <alignment horizontal="right" vertical="center" indent="3"/>
    </xf>
    <xf numFmtId="178" fontId="0" fillId="0" borderId="7" xfId="0" applyNumberFormat="1" applyFont="1" applyFill="1" applyBorder="1" applyAlignment="1">
      <alignment horizontal="right" vertical="center" indent="3"/>
    </xf>
    <xf numFmtId="179" fontId="0" fillId="0" borderId="0" xfId="0" applyNumberFormat="1" applyFont="1" applyFill="1" applyAlignment="1">
      <alignment horizontal="right" vertical="center" indent="2"/>
    </xf>
    <xf numFmtId="179" fontId="0" fillId="0" borderId="0" xfId="0" applyNumberFormat="1" applyFill="1" applyBorder="1" applyAlignment="1">
      <alignment horizontal="right" vertical="center" indent="2"/>
    </xf>
    <xf numFmtId="179" fontId="0" fillId="0" borderId="5" xfId="0" applyNumberFormat="1" applyFill="1" applyBorder="1" applyAlignment="1">
      <alignment horizontal="right" vertical="center" indent="2"/>
    </xf>
    <xf numFmtId="179" fontId="0" fillId="0" borderId="9" xfId="0" applyNumberFormat="1" applyFill="1" applyBorder="1" applyAlignment="1">
      <alignment horizontal="right" vertical="center" indent="2"/>
    </xf>
    <xf numFmtId="179" fontId="0" fillId="0" borderId="11" xfId="0" applyNumberFormat="1" applyFill="1" applyBorder="1" applyAlignment="1">
      <alignment horizontal="right" vertical="center" indent="2"/>
    </xf>
    <xf numFmtId="179" fontId="0" fillId="0" borderId="1" xfId="0" applyNumberFormat="1" applyFill="1" applyBorder="1" applyAlignment="1">
      <alignment horizontal="right" vertical="center" indent="2"/>
    </xf>
    <xf numFmtId="179" fontId="0" fillId="0" borderId="7" xfId="0" applyNumberFormat="1" applyFill="1" applyBorder="1" applyAlignment="1">
      <alignment horizontal="right" vertical="center" indent="2"/>
    </xf>
    <xf numFmtId="179" fontId="0" fillId="0" borderId="0" xfId="0" applyNumberFormat="1" applyFont="1" applyFill="1" applyAlignment="1">
      <alignment horizontal="right" vertical="center" indent="3"/>
    </xf>
    <xf numFmtId="179" fontId="0" fillId="0" borderId="5" xfId="0" applyNumberFormat="1" applyFont="1" applyFill="1" applyBorder="1" applyAlignment="1">
      <alignment horizontal="right" vertical="center" indent="3"/>
    </xf>
    <xf numFmtId="179" fontId="5" fillId="0" borderId="0" xfId="0" applyNumberFormat="1" applyFont="1" applyFill="1" applyAlignment="1">
      <alignment horizontal="right" vertical="center" indent="3" shrinkToFit="1"/>
    </xf>
    <xf numFmtId="179" fontId="0" fillId="0" borderId="9" xfId="0" applyNumberFormat="1" applyFill="1" applyBorder="1" applyAlignment="1">
      <alignment horizontal="right" vertical="center" indent="3"/>
    </xf>
    <xf numFmtId="179" fontId="0" fillId="0" borderId="0" xfId="0" applyNumberFormat="1" applyFill="1" applyBorder="1" applyAlignment="1">
      <alignment horizontal="right" vertical="center" indent="3"/>
    </xf>
    <xf numFmtId="179" fontId="0" fillId="0" borderId="5" xfId="0" applyNumberFormat="1" applyFill="1" applyBorder="1" applyAlignment="1">
      <alignment horizontal="right" vertical="center" indent="3"/>
    </xf>
    <xf numFmtId="179" fontId="0" fillId="0" borderId="0" xfId="0" applyNumberFormat="1" applyFont="1" applyFill="1" applyAlignment="1">
      <alignment horizontal="right" vertical="center" indent="3" shrinkToFit="1"/>
    </xf>
    <xf numFmtId="179" fontId="0" fillId="0" borderId="1" xfId="0" applyNumberFormat="1" applyFont="1" applyFill="1" applyBorder="1" applyAlignment="1">
      <alignment horizontal="right" vertical="center" indent="3" shrinkToFit="1"/>
    </xf>
    <xf numFmtId="179" fontId="0" fillId="0" borderId="5" xfId="0" applyNumberFormat="1" applyFont="1" applyFill="1" applyBorder="1" applyAlignment="1">
      <alignment horizontal="right" vertical="center" indent="3" shrinkToFit="1"/>
    </xf>
    <xf numFmtId="184" fontId="5" fillId="0" borderId="0" xfId="0" applyNumberFormat="1" applyFont="1" applyFill="1" applyAlignment="1">
      <alignment horizontal="right" vertical="center" indent="5" shrinkToFit="1"/>
    </xf>
    <xf numFmtId="177" fontId="0" fillId="0" borderId="0" xfId="17" applyNumberFormat="1" applyFont="1" applyFill="1" applyBorder="1" applyAlignment="1">
      <alignment horizontal="right" vertical="center" indent="5"/>
    </xf>
    <xf numFmtId="177" fontId="0" fillId="0" borderId="0" xfId="17" applyNumberFormat="1" applyFont="1" applyFill="1" applyAlignment="1">
      <alignment horizontal="right" vertical="center" indent="5" shrinkToFit="1"/>
    </xf>
    <xf numFmtId="177" fontId="0" fillId="0" borderId="0" xfId="17" applyNumberFormat="1" applyFont="1" applyFill="1" applyAlignment="1">
      <alignment horizontal="right" vertical="center" indent="5" shrinkToFit="1"/>
    </xf>
    <xf numFmtId="177" fontId="0" fillId="0" borderId="1" xfId="17" applyNumberFormat="1" applyFont="1" applyFill="1" applyBorder="1" applyAlignment="1">
      <alignment horizontal="right" vertical="center" indent="5" shrinkToFit="1"/>
    </xf>
    <xf numFmtId="184" fontId="5" fillId="0" borderId="0" xfId="0" applyNumberFormat="1" applyFont="1" applyFill="1" applyAlignment="1">
      <alignment horizontal="right" vertical="center" indent="6" shrinkToFit="1"/>
    </xf>
    <xf numFmtId="177" fontId="0" fillId="0" borderId="9" xfId="17" applyNumberFormat="1" applyFont="1" applyFill="1" applyBorder="1" applyAlignment="1">
      <alignment horizontal="right" vertical="center" indent="6"/>
    </xf>
    <xf numFmtId="177" fontId="0" fillId="0" borderId="0" xfId="17" applyNumberFormat="1" applyFont="1" applyFill="1" applyAlignment="1">
      <alignment horizontal="right" vertical="center" indent="6" shrinkToFit="1"/>
    </xf>
    <xf numFmtId="177" fontId="0" fillId="0" borderId="0" xfId="17" applyNumberFormat="1" applyFont="1" applyFill="1" applyAlignment="1">
      <alignment horizontal="right" vertical="center" indent="6" shrinkToFit="1"/>
    </xf>
    <xf numFmtId="177" fontId="0" fillId="0" borderId="11" xfId="17" applyNumberFormat="1" applyFont="1" applyFill="1" applyBorder="1" applyAlignment="1">
      <alignment horizontal="right" vertical="center" indent="6" shrinkToFit="1"/>
    </xf>
    <xf numFmtId="177" fontId="0" fillId="0" borderId="9" xfId="0" applyNumberFormat="1" applyFont="1" applyFill="1" applyBorder="1" applyAlignment="1">
      <alignment horizontal="right" vertical="center" indent="3"/>
    </xf>
    <xf numFmtId="177" fontId="0" fillId="0" borderId="0" xfId="0" applyNumberFormat="1" applyFont="1" applyFill="1" applyBorder="1" applyAlignment="1">
      <alignment horizontal="right" vertical="center" indent="3"/>
    </xf>
    <xf numFmtId="181" fontId="5" fillId="0" borderId="11" xfId="0" applyNumberFormat="1" applyFont="1" applyFill="1" applyBorder="1" applyAlignment="1">
      <alignment horizontal="right" vertical="center" indent="3" shrinkToFit="1"/>
    </xf>
    <xf numFmtId="181" fontId="5" fillId="0" borderId="1" xfId="0" applyNumberFormat="1" applyFont="1" applyFill="1" applyBorder="1" applyAlignment="1">
      <alignment horizontal="right" vertical="center" indent="3" shrinkToFit="1"/>
    </xf>
    <xf numFmtId="177" fontId="0" fillId="0" borderId="0" xfId="0" applyNumberFormat="1" applyFont="1" applyFill="1" applyBorder="1" applyAlignment="1">
      <alignment horizontal="right" vertical="center" indent="6"/>
    </xf>
    <xf numFmtId="181" fontId="5" fillId="0" borderId="1" xfId="0" applyNumberFormat="1" applyFont="1" applyFill="1" applyBorder="1" applyAlignment="1">
      <alignment horizontal="right" vertical="center" indent="6" shrinkToFit="1"/>
    </xf>
    <xf numFmtId="181" fontId="5" fillId="0" borderId="1" xfId="0" applyNumberFormat="1" applyFont="1" applyFill="1" applyBorder="1" applyAlignment="1">
      <alignment horizontal="right" vertical="center" indent="3"/>
    </xf>
    <xf numFmtId="179" fontId="5" fillId="0" borderId="0" xfId="17" applyNumberFormat="1" applyFont="1" applyFill="1" applyAlignment="1">
      <alignment horizontal="right" vertical="center" indent="1" shrinkToFit="1"/>
    </xf>
    <xf numFmtId="179" fontId="0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right" vertical="center" indent="2" shrinkToFit="1"/>
    </xf>
    <xf numFmtId="179" fontId="5" fillId="0" borderId="0" xfId="17" applyNumberFormat="1" applyFont="1" applyFill="1" applyAlignment="1">
      <alignment horizontal="right" vertical="center" indent="2"/>
    </xf>
    <xf numFmtId="176" fontId="0" fillId="0" borderId="0" xfId="0" applyNumberFormat="1" applyFont="1" applyFill="1" applyAlignment="1">
      <alignment horizontal="right" vertical="center" indent="2" shrinkToFit="1"/>
    </xf>
    <xf numFmtId="176" fontId="0" fillId="0" borderId="0" xfId="0" applyNumberFormat="1" applyFont="1" applyFill="1" applyAlignment="1">
      <alignment horizontal="right" vertical="center" indent="3" shrinkToFit="1"/>
    </xf>
    <xf numFmtId="179" fontId="5" fillId="0" borderId="0" xfId="17" applyNumberFormat="1" applyFont="1" applyFill="1" applyAlignment="1">
      <alignment horizontal="right" vertical="center" indent="1"/>
    </xf>
    <xf numFmtId="181" fontId="0" fillId="0" borderId="0" xfId="0" applyNumberFormat="1" applyFont="1" applyFill="1" applyAlignment="1">
      <alignment horizontal="right" vertical="center" indent="3" shrinkToFit="1"/>
    </xf>
    <xf numFmtId="0" fontId="5" fillId="0" borderId="0" xfId="0" applyNumberFormat="1" applyFont="1" applyFill="1" applyAlignment="1">
      <alignment horizontal="right" vertical="center" indent="3" shrinkToFit="1"/>
    </xf>
    <xf numFmtId="0" fontId="0" fillId="0" borderId="0" xfId="0" applyNumberFormat="1" applyFont="1" applyFill="1" applyAlignment="1">
      <alignment horizontal="right" vertical="center" indent="3" shrinkToFit="1"/>
    </xf>
    <xf numFmtId="0" fontId="0" fillId="0" borderId="1" xfId="0" applyNumberFormat="1" applyFont="1" applyFill="1" applyBorder="1" applyAlignment="1">
      <alignment horizontal="right" vertical="center" indent="3" shrinkToFit="1"/>
    </xf>
    <xf numFmtId="181" fontId="0" fillId="0" borderId="3" xfId="0" applyNumberFormat="1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right" vertical="center" indent="3" shrinkToFit="1"/>
    </xf>
    <xf numFmtId="179" fontId="5" fillId="0" borderId="0" xfId="0" applyNumberFormat="1" applyFont="1" applyFill="1" applyBorder="1" applyAlignment="1">
      <alignment horizontal="right" vertical="center" indent="3"/>
    </xf>
    <xf numFmtId="179" fontId="0" fillId="0" borderId="0" xfId="17" applyNumberFormat="1" applyFont="1" applyFill="1" applyBorder="1" applyAlignment="1">
      <alignment horizontal="right" vertical="center" indent="2" shrinkToFit="1"/>
    </xf>
    <xf numFmtId="179" fontId="0" fillId="0" borderId="0" xfId="0" applyNumberFormat="1" applyFont="1" applyFill="1" applyBorder="1" applyAlignment="1">
      <alignment horizontal="right" vertical="center" indent="2" shrinkToFit="1"/>
    </xf>
    <xf numFmtId="179" fontId="5" fillId="0" borderId="0" xfId="17" applyNumberFormat="1" applyFont="1" applyFill="1" applyBorder="1" applyAlignment="1">
      <alignment horizontal="right" vertical="center" indent="2"/>
    </xf>
    <xf numFmtId="179" fontId="5" fillId="0" borderId="0" xfId="0" applyNumberFormat="1" applyFont="1" applyFill="1" applyBorder="1" applyAlignment="1">
      <alignment horizontal="right" vertical="center" indent="2"/>
    </xf>
    <xf numFmtId="179" fontId="0" fillId="0" borderId="1" xfId="17" applyNumberFormat="1" applyFont="1" applyFill="1" applyBorder="1" applyAlignment="1">
      <alignment horizontal="right" vertical="center" indent="2" shrinkToFit="1"/>
    </xf>
    <xf numFmtId="0" fontId="7" fillId="0" borderId="0" xfId="0" applyFont="1" applyFill="1" applyBorder="1" applyAlignment="1">
      <alignment horizontal="left" vertical="center" wrapText="1" indent="1" shrinkToFit="1"/>
    </xf>
    <xf numFmtId="0" fontId="7" fillId="0" borderId="1" xfId="0" applyFont="1" applyFill="1" applyBorder="1" applyAlignment="1">
      <alignment horizontal="left" vertical="center" wrapText="1" indent="1" shrinkToFit="1"/>
    </xf>
    <xf numFmtId="194" fontId="5" fillId="0" borderId="0" xfId="0" applyNumberFormat="1" applyFont="1" applyFill="1" applyAlignment="1">
      <alignment horizontal="right" vertical="center" indent="1" shrinkToFit="1"/>
    </xf>
    <xf numFmtId="194" fontId="0" fillId="0" borderId="0" xfId="0" applyNumberFormat="1" applyFont="1" applyFill="1" applyBorder="1" applyAlignment="1">
      <alignment horizontal="right" vertical="center" indent="1"/>
    </xf>
    <xf numFmtId="194" fontId="0" fillId="0" borderId="0" xfId="0" applyNumberFormat="1" applyFont="1" applyFill="1" applyAlignment="1">
      <alignment horizontal="right" vertical="center" indent="1" shrinkToFit="1"/>
    </xf>
    <xf numFmtId="194" fontId="0" fillId="0" borderId="1" xfId="0" applyNumberFormat="1" applyFont="1" applyFill="1" applyBorder="1" applyAlignment="1">
      <alignment horizontal="right" vertical="center" indent="1" shrinkToFit="1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right" vertical="center" indent="3"/>
    </xf>
    <xf numFmtId="179" fontId="5" fillId="0" borderId="1" xfId="0" applyNumberFormat="1" applyFont="1" applyFill="1" applyBorder="1" applyAlignment="1">
      <alignment horizontal="right" vertical="center" indent="3" shrinkToFit="1"/>
    </xf>
    <xf numFmtId="185" fontId="0" fillId="0" borderId="0" xfId="0" applyNumberFormat="1" applyFont="1" applyFill="1" applyAlignment="1">
      <alignment horizontal="center" vertical="center"/>
    </xf>
    <xf numFmtId="185" fontId="5" fillId="0" borderId="1" xfId="0" applyNumberFormat="1" applyFont="1" applyFill="1" applyBorder="1" applyAlignment="1">
      <alignment horizontal="center" vertical="center" shrinkToFit="1"/>
    </xf>
    <xf numFmtId="179" fontId="0" fillId="0" borderId="9" xfId="0" applyNumberFormat="1" applyFont="1" applyFill="1" applyBorder="1" applyAlignment="1">
      <alignment horizontal="right" vertical="center" indent="3"/>
    </xf>
    <xf numFmtId="179" fontId="0" fillId="0" borderId="0" xfId="0" applyNumberFormat="1" applyFont="1" applyFill="1" applyBorder="1" applyAlignment="1">
      <alignment horizontal="right" vertical="center" indent="3"/>
    </xf>
    <xf numFmtId="179" fontId="12" fillId="0" borderId="0" xfId="0" applyNumberFormat="1" applyFont="1" applyFill="1" applyAlignment="1">
      <alignment horizontal="right" vertical="center" indent="3" shrinkToFit="1"/>
    </xf>
    <xf numFmtId="179" fontId="0" fillId="0" borderId="11" xfId="0" applyNumberFormat="1" applyFont="1" applyFill="1" applyBorder="1" applyAlignment="1">
      <alignment horizontal="right" vertical="center" indent="3" shrinkToFit="1"/>
    </xf>
    <xf numFmtId="179" fontId="12" fillId="0" borderId="1" xfId="0" applyNumberFormat="1" applyFont="1" applyFill="1" applyBorder="1" applyAlignment="1">
      <alignment horizontal="right" vertical="center" indent="3" shrinkToFit="1"/>
    </xf>
    <xf numFmtId="179" fontId="0" fillId="0" borderId="0" xfId="17" applyNumberFormat="1" applyFont="1" applyFill="1" applyBorder="1" applyAlignment="1">
      <alignment horizontal="right" vertical="center" indent="3"/>
    </xf>
    <xf numFmtId="179" fontId="0" fillId="0" borderId="0" xfId="0" applyNumberFormat="1" applyFont="1" applyFill="1" applyAlignment="1">
      <alignment horizontal="right" vertical="center" indent="3"/>
    </xf>
    <xf numFmtId="179" fontId="12" fillId="0" borderId="0" xfId="17" applyNumberFormat="1" applyFont="1" applyFill="1" applyBorder="1" applyAlignment="1">
      <alignment horizontal="right" vertical="center" indent="3"/>
    </xf>
    <xf numFmtId="179" fontId="5" fillId="0" borderId="0" xfId="17" applyNumberFormat="1" applyFont="1" applyFill="1" applyBorder="1" applyAlignment="1">
      <alignment horizontal="right" vertical="center" indent="3"/>
    </xf>
    <xf numFmtId="179" fontId="0" fillId="0" borderId="0" xfId="0" applyNumberFormat="1" applyFont="1" applyFill="1" applyBorder="1" applyAlignment="1">
      <alignment horizontal="right" vertical="center" indent="3"/>
    </xf>
    <xf numFmtId="179" fontId="0" fillId="0" borderId="1" xfId="0" applyNumberFormat="1" applyFont="1" applyFill="1" applyBorder="1" applyAlignment="1">
      <alignment horizontal="right" vertical="center" indent="3"/>
    </xf>
    <xf numFmtId="179" fontId="0" fillId="0" borderId="0" xfId="17" applyNumberFormat="1" applyFont="1" applyFill="1" applyBorder="1" applyAlignment="1">
      <alignment horizontal="right" vertical="center" indent="4"/>
    </xf>
    <xf numFmtId="179" fontId="0" fillId="0" borderId="0" xfId="0" applyNumberFormat="1" applyFont="1" applyFill="1" applyAlignment="1">
      <alignment horizontal="right" vertical="center" indent="4"/>
    </xf>
    <xf numFmtId="179" fontId="12" fillId="0" borderId="0" xfId="17" applyNumberFormat="1" applyFont="1" applyFill="1" applyBorder="1" applyAlignment="1">
      <alignment horizontal="right" vertical="center" indent="4"/>
    </xf>
    <xf numFmtId="179" fontId="5" fillId="0" borderId="0" xfId="17" applyNumberFormat="1" applyFont="1" applyFill="1" applyBorder="1" applyAlignment="1">
      <alignment horizontal="right" vertical="center" indent="4"/>
    </xf>
    <xf numFmtId="179" fontId="0" fillId="0" borderId="0" xfId="0" applyNumberFormat="1" applyFont="1" applyFill="1" applyBorder="1" applyAlignment="1">
      <alignment horizontal="right" vertical="center" indent="4"/>
    </xf>
    <xf numFmtId="179" fontId="0" fillId="0" borderId="1" xfId="0" applyNumberFormat="1" applyFont="1" applyFill="1" applyBorder="1" applyAlignment="1">
      <alignment horizontal="right" vertical="center" indent="4"/>
    </xf>
    <xf numFmtId="179" fontId="0" fillId="0" borderId="0" xfId="0" applyNumberFormat="1" applyFont="1" applyFill="1" applyAlignment="1">
      <alignment horizontal="right" vertical="center" indent="1" shrinkToFit="1"/>
    </xf>
    <xf numFmtId="179" fontId="5" fillId="0" borderId="9" xfId="17" applyNumberFormat="1" applyFont="1" applyFill="1" applyBorder="1" applyAlignment="1">
      <alignment horizontal="right" vertical="center" indent="1" shrinkToFit="1"/>
    </xf>
    <xf numFmtId="179" fontId="12" fillId="0" borderId="9" xfId="17" applyNumberFormat="1" applyFont="1" applyFill="1" applyBorder="1" applyAlignment="1">
      <alignment horizontal="right" vertical="center" indent="1" shrinkToFit="1"/>
    </xf>
    <xf numFmtId="179" fontId="5" fillId="0" borderId="0" xfId="17" applyNumberFormat="1" applyFont="1" applyFill="1" applyBorder="1" applyAlignment="1">
      <alignment horizontal="right" vertical="center" indent="1" shrinkToFit="1"/>
    </xf>
    <xf numFmtId="179" fontId="12" fillId="0" borderId="0" xfId="17" applyNumberFormat="1" applyFont="1" applyFill="1" applyBorder="1" applyAlignment="1">
      <alignment horizontal="right" vertical="center" indent="1" shrinkToFit="1"/>
    </xf>
    <xf numFmtId="179" fontId="12" fillId="0" borderId="1" xfId="0" applyNumberFormat="1" applyFont="1" applyFill="1" applyBorder="1" applyAlignment="1">
      <alignment horizontal="right" vertical="center" indent="1" shrinkToFit="1"/>
    </xf>
    <xf numFmtId="179" fontId="0" fillId="0" borderId="5" xfId="0" applyNumberFormat="1" applyFont="1" applyFill="1" applyBorder="1" applyAlignment="1">
      <alignment horizontal="right" vertical="center" indent="1"/>
    </xf>
    <xf numFmtId="0" fontId="0" fillId="0" borderId="9" xfId="0" applyNumberFormat="1" applyFont="1" applyFill="1" applyBorder="1" applyAlignment="1">
      <alignment horizontal="center" vertical="center" shrinkToFit="1"/>
    </xf>
    <xf numFmtId="179" fontId="5" fillId="0" borderId="0" xfId="17" applyNumberFormat="1" applyFont="1" applyFill="1" applyAlignment="1">
      <alignment horizontal="right" vertical="center" indent="2" shrinkToFit="1"/>
    </xf>
    <xf numFmtId="177" fontId="0" fillId="0" borderId="0" xfId="0" applyNumberFormat="1" applyFont="1" applyFill="1" applyAlignment="1">
      <alignment horizontal="center" vertical="center" shrinkToFit="1"/>
    </xf>
    <xf numFmtId="177" fontId="5" fillId="0" borderId="0" xfId="17" applyNumberFormat="1" applyFont="1" applyFill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shrinkToFit="1"/>
    </xf>
    <xf numFmtId="179" fontId="5" fillId="0" borderId="0" xfId="17" applyNumberFormat="1" applyFont="1" applyFill="1" applyAlignment="1">
      <alignment horizontal="right" vertical="center"/>
    </xf>
    <xf numFmtId="179" fontId="5" fillId="0" borderId="0" xfId="17" applyNumberFormat="1" applyFont="1" applyFill="1" applyAlignment="1">
      <alignment horizontal="right" vertical="center" indent="3"/>
    </xf>
    <xf numFmtId="177" fontId="12" fillId="0" borderId="0" xfId="0" applyNumberFormat="1" applyFont="1" applyFill="1" applyAlignment="1">
      <alignment horizontal="center" vertical="center" shrinkToFit="1"/>
    </xf>
    <xf numFmtId="0" fontId="12" fillId="0" borderId="0" xfId="0" applyNumberFormat="1" applyFont="1" applyFill="1" applyAlignment="1">
      <alignment horizontal="center" vertical="center" shrinkToFit="1"/>
    </xf>
    <xf numFmtId="177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Fill="1" applyAlignment="1">
      <alignment horizontal="right" vertical="center" indent="3" shrinkToFit="1"/>
    </xf>
    <xf numFmtId="178" fontId="0" fillId="0" borderId="1" xfId="0" applyNumberFormat="1" applyFont="1" applyFill="1" applyBorder="1" applyAlignment="1">
      <alignment horizontal="right" vertical="center" indent="3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right" vertical="center" indent="2" shrinkToFit="1"/>
    </xf>
    <xf numFmtId="0" fontId="12" fillId="0" borderId="0" xfId="0" applyNumberFormat="1" applyFont="1" applyFill="1" applyBorder="1" applyAlignment="1">
      <alignment horizontal="right" vertical="center" indent="2" shrinkToFit="1"/>
    </xf>
    <xf numFmtId="177" fontId="12" fillId="0" borderId="1" xfId="0" applyNumberFormat="1" applyFont="1" applyFill="1" applyBorder="1" applyAlignment="1">
      <alignment horizontal="right" vertical="center" indent="2" shrinkToFit="1"/>
    </xf>
    <xf numFmtId="0" fontId="12" fillId="0" borderId="1" xfId="0" applyNumberFormat="1" applyFont="1" applyFill="1" applyBorder="1" applyAlignment="1">
      <alignment horizontal="right" vertical="center" indent="2" shrinkToFit="1"/>
    </xf>
    <xf numFmtId="181" fontId="12" fillId="0" borderId="0" xfId="0" applyNumberFormat="1" applyFont="1" applyFill="1" applyBorder="1" applyAlignment="1">
      <alignment horizontal="center" vertical="center"/>
    </xf>
    <xf numFmtId="181" fontId="12" fillId="0" borderId="9" xfId="0" applyNumberFormat="1" applyFont="1" applyFill="1" applyBorder="1" applyAlignment="1">
      <alignment horizontal="center" vertical="center"/>
    </xf>
    <xf numFmtId="181" fontId="12" fillId="0" borderId="11" xfId="0" applyNumberFormat="1" applyFont="1" applyFill="1" applyBorder="1" applyAlignment="1">
      <alignment horizontal="center" vertical="center"/>
    </xf>
    <xf numFmtId="181" fontId="12" fillId="0" borderId="1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 indent="1"/>
    </xf>
    <xf numFmtId="179" fontId="25" fillId="0" borderId="0" xfId="0" applyNumberFormat="1" applyFont="1" applyFill="1" applyAlignment="1">
      <alignment horizontal="right" vertical="center" indent="1"/>
    </xf>
    <xf numFmtId="179" fontId="25" fillId="0" borderId="1" xfId="0" applyNumberFormat="1" applyFont="1" applyFill="1" applyBorder="1" applyAlignment="1">
      <alignment horizontal="right" vertical="center" indent="1"/>
    </xf>
    <xf numFmtId="179" fontId="12" fillId="0" borderId="0" xfId="0" applyNumberFormat="1" applyFont="1" applyFill="1" applyAlignment="1">
      <alignment horizontal="right" vertical="center" indent="1"/>
    </xf>
    <xf numFmtId="179" fontId="0" fillId="0" borderId="0" xfId="0" applyNumberFormat="1" applyFont="1" applyFill="1" applyAlignment="1">
      <alignment horizontal="right" vertical="center" indent="1"/>
    </xf>
    <xf numFmtId="179" fontId="12" fillId="0" borderId="0" xfId="0" applyNumberFormat="1" applyFont="1" applyFill="1" applyBorder="1" applyAlignment="1">
      <alignment horizontal="right" vertical="center" indent="1"/>
    </xf>
    <xf numFmtId="179" fontId="0" fillId="0" borderId="11" xfId="0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center" vertical="center"/>
    </xf>
    <xf numFmtId="0" fontId="0" fillId="2" borderId="5" xfId="0" applyFont="1" applyFill="1" applyBorder="1" applyAlignment="1">
      <alignment horizontal="center" vertical="center" shrinkToFit="1"/>
    </xf>
    <xf numFmtId="179" fontId="0" fillId="0" borderId="5" xfId="0" applyNumberFormat="1" applyFont="1" applyFill="1" applyBorder="1" applyAlignment="1">
      <alignment horizontal="center" vertical="center"/>
    </xf>
    <xf numFmtId="181" fontId="0" fillId="0" borderId="0" xfId="17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 quotePrefix="1">
      <alignment horizontal="center" vertical="center"/>
    </xf>
    <xf numFmtId="185" fontId="12" fillId="0" borderId="0" xfId="0" applyNumberFormat="1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85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0" fillId="2" borderId="0" xfId="0" applyFont="1" applyFill="1" applyAlignment="1" quotePrefix="1">
      <alignment horizontal="left" vertical="center" shrinkToFit="1"/>
    </xf>
    <xf numFmtId="0" fontId="2" fillId="2" borderId="4" xfId="0" applyFont="1" applyFill="1" applyBorder="1" applyAlignment="1">
      <alignment horizontal="center" vertical="center" shrinkToFit="1"/>
    </xf>
    <xf numFmtId="179" fontId="0" fillId="0" borderId="1" xfId="0" applyNumberFormat="1" applyFont="1" applyFill="1" applyBorder="1" applyAlignment="1">
      <alignment horizontal="right" vertical="center" indent="1" shrinkToFit="1"/>
    </xf>
    <xf numFmtId="179" fontId="0" fillId="0" borderId="11" xfId="0" applyNumberFormat="1" applyFont="1" applyFill="1" applyBorder="1" applyAlignment="1">
      <alignment horizontal="right" vertical="center" indent="1" shrinkToFit="1"/>
    </xf>
    <xf numFmtId="0" fontId="0" fillId="2" borderId="0" xfId="0" applyFont="1" applyFill="1" applyAlignment="1">
      <alignment horizontal="left" vertical="center"/>
    </xf>
    <xf numFmtId="0" fontId="7" fillId="2" borderId="12" xfId="0" applyFont="1" applyFill="1" applyBorder="1" applyAlignment="1" quotePrefix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 quotePrefix="1">
      <alignment horizontal="center" vertical="center" wrapText="1" shrinkToFit="1"/>
    </xf>
    <xf numFmtId="0" fontId="0" fillId="2" borderId="11" xfId="0" applyFont="1" applyFill="1" applyBorder="1" applyAlignment="1" quotePrefix="1">
      <alignment horizontal="center" vertical="center" wrapText="1" shrinkToFit="1"/>
    </xf>
    <xf numFmtId="0" fontId="0" fillId="2" borderId="0" xfId="0" applyFont="1" applyFill="1" applyAlignment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/>
    </xf>
    <xf numFmtId="0" fontId="18" fillId="2" borderId="0" xfId="0" applyFont="1" applyFill="1" applyAlignment="1">
      <alignment horizontal="centerContinuous"/>
    </xf>
    <xf numFmtId="0" fontId="0" fillId="2" borderId="0" xfId="0" applyFont="1" applyFill="1" applyBorder="1" applyAlignment="1">
      <alignment horizontal="centerContinuous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 shrinkToFit="1"/>
    </xf>
    <xf numFmtId="176" fontId="2" fillId="2" borderId="6" xfId="0" applyNumberFormat="1" applyFont="1" applyFill="1" applyBorder="1" applyAlignment="1">
      <alignment horizontal="center" vertical="center" wrapText="1" shrinkToFit="1"/>
    </xf>
    <xf numFmtId="176" fontId="2" fillId="2" borderId="6" xfId="0" applyNumberFormat="1" applyFont="1" applyFill="1" applyBorder="1" applyAlignment="1">
      <alignment horizontal="center" vertical="center" shrinkToFit="1"/>
    </xf>
    <xf numFmtId="176" fontId="2" fillId="2" borderId="4" xfId="0" applyNumberFormat="1" applyFont="1" applyFill="1" applyBorder="1" applyAlignment="1">
      <alignment horizontal="center" vertical="center" shrinkToFit="1"/>
    </xf>
    <xf numFmtId="176" fontId="0" fillId="2" borderId="10" xfId="0" applyNumberFormat="1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shrinkToFit="1"/>
    </xf>
    <xf numFmtId="176" fontId="2" fillId="2" borderId="10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 shrinkToFit="1"/>
    </xf>
    <xf numFmtId="179" fontId="12" fillId="0" borderId="9" xfId="0" applyNumberFormat="1" applyFont="1" applyFill="1" applyBorder="1" applyAlignment="1">
      <alignment horizontal="right" vertical="center" indent="1" shrinkToFit="1"/>
    </xf>
    <xf numFmtId="179" fontId="12" fillId="0" borderId="0" xfId="0" applyNumberFormat="1" applyFont="1" applyFill="1" applyAlignment="1">
      <alignment horizontal="right" vertical="center" indent="1" shrinkToFit="1"/>
    </xf>
    <xf numFmtId="179" fontId="5" fillId="0" borderId="9" xfId="0" applyNumberFormat="1" applyFont="1" applyFill="1" applyBorder="1" applyAlignment="1">
      <alignment horizontal="right" vertical="center" indent="1" shrinkToFit="1"/>
    </xf>
    <xf numFmtId="179" fontId="5" fillId="0" borderId="0" xfId="0" applyNumberFormat="1" applyFont="1" applyFill="1" applyAlignment="1">
      <alignment horizontal="right" vertical="center" indent="1" shrinkToFit="1"/>
    </xf>
    <xf numFmtId="179" fontId="0" fillId="0" borderId="9" xfId="0" applyNumberFormat="1" applyFont="1" applyFill="1" applyBorder="1" applyAlignment="1">
      <alignment horizontal="right" vertical="center" indent="1" shrinkToFit="1"/>
    </xf>
    <xf numFmtId="176" fontId="0" fillId="2" borderId="8" xfId="0" applyNumberFormat="1" applyFont="1" applyFill="1" applyBorder="1" applyAlignment="1">
      <alignment horizontal="center" vertical="center" shrinkToFit="1"/>
    </xf>
    <xf numFmtId="176" fontId="0" fillId="2" borderId="8" xfId="0" applyNumberFormat="1" applyFont="1" applyFill="1" applyBorder="1" applyAlignment="1">
      <alignment horizontal="center" vertical="center" wrapText="1" shrinkToFit="1"/>
    </xf>
    <xf numFmtId="0" fontId="0" fillId="2" borderId="11" xfId="0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center" vertical="center" shrinkToFit="1"/>
    </xf>
    <xf numFmtId="181" fontId="0" fillId="0" borderId="9" xfId="0" applyNumberFormat="1" applyFont="1" applyFill="1" applyBorder="1" applyAlignment="1">
      <alignment horizontal="center" vertical="center" shrinkToFit="1"/>
    </xf>
    <xf numFmtId="181" fontId="0" fillId="0" borderId="0" xfId="0" applyNumberFormat="1" applyFont="1" applyFill="1" applyBorder="1" applyAlignment="1">
      <alignment horizontal="center" vertical="center" shrinkToFit="1"/>
    </xf>
    <xf numFmtId="180" fontId="0" fillId="0" borderId="0" xfId="0" applyNumberFormat="1" applyFont="1" applyFill="1" applyBorder="1" applyAlignment="1">
      <alignment horizontal="center" vertical="center" shrinkToFit="1"/>
    </xf>
    <xf numFmtId="181" fontId="0" fillId="0" borderId="11" xfId="0" applyNumberFormat="1" applyFont="1" applyFill="1" applyBorder="1" applyAlignment="1">
      <alignment horizontal="center" vertical="center" shrinkToFit="1"/>
    </xf>
    <xf numFmtId="181" fontId="0" fillId="0" borderId="1" xfId="0" applyNumberFormat="1" applyFont="1" applyFill="1" applyBorder="1" applyAlignment="1">
      <alignment horizontal="center" vertical="center" shrinkToFit="1"/>
    </xf>
    <xf numFmtId="180" fontId="0" fillId="0" borderId="1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179" fontId="0" fillId="0" borderId="9" xfId="0" applyNumberFormat="1" applyFont="1" applyFill="1" applyBorder="1" applyAlignment="1">
      <alignment horizontal="right" vertical="center" indent="1"/>
    </xf>
    <xf numFmtId="179" fontId="0" fillId="0" borderId="0" xfId="0" applyNumberFormat="1" applyFont="1" applyFill="1" applyBorder="1" applyAlignment="1">
      <alignment horizontal="right" vertical="center" indent="1"/>
    </xf>
    <xf numFmtId="179" fontId="0" fillId="0" borderId="0" xfId="0" applyNumberFormat="1" applyFont="1" applyFill="1" applyBorder="1" applyAlignment="1">
      <alignment horizontal="right" vertical="center" indent="1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181" fontId="12" fillId="0" borderId="9" xfId="0" applyNumberFormat="1" applyFont="1" applyFill="1" applyBorder="1" applyAlignment="1">
      <alignment horizontal="center" vertical="center" shrinkToFit="1"/>
    </xf>
    <xf numFmtId="181" fontId="12" fillId="0" borderId="0" xfId="0" applyNumberFormat="1" applyFont="1" applyFill="1" applyBorder="1" applyAlignment="1">
      <alignment horizontal="center" vertical="center" shrinkToFit="1"/>
    </xf>
    <xf numFmtId="180" fontId="12" fillId="0" borderId="0" xfId="0" applyNumberFormat="1" applyFont="1" applyFill="1" applyBorder="1" applyAlignment="1">
      <alignment horizontal="center" vertical="center" shrinkToFit="1"/>
    </xf>
    <xf numFmtId="181" fontId="5" fillId="0" borderId="9" xfId="0" applyNumberFormat="1" applyFont="1" applyFill="1" applyBorder="1" applyAlignment="1">
      <alignment horizontal="center" vertical="center" shrinkToFit="1"/>
    </xf>
    <xf numFmtId="181" fontId="5" fillId="0" borderId="0" xfId="0" applyNumberFormat="1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 quotePrefix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 quotePrefix="1">
      <alignment horizontal="center" vertical="center" shrinkToFit="1"/>
    </xf>
    <xf numFmtId="0" fontId="0" fillId="2" borderId="4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39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4" xfId="0" applyFont="1" applyFill="1" applyBorder="1" applyAlignment="1" quotePrefix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0" fontId="0" fillId="2" borderId="4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 quotePrefix="1">
      <alignment horizontal="center" vertical="center"/>
    </xf>
    <xf numFmtId="0" fontId="0" fillId="2" borderId="14" xfId="0" applyFont="1" applyFill="1" applyBorder="1" applyAlignment="1" quotePrefix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/>
    </xf>
    <xf numFmtId="0" fontId="5" fillId="0" borderId="4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12" fillId="0" borderId="3" xfId="0" applyFont="1" applyFill="1" applyBorder="1" applyAlignment="1">
      <alignment horizontal="right" vertical="center" shrinkToFit="1"/>
    </xf>
    <xf numFmtId="0" fontId="7" fillId="2" borderId="3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horizontal="right" vertical="center" shrinkToFit="1"/>
    </xf>
    <xf numFmtId="0" fontId="12" fillId="2" borderId="3" xfId="0" applyFont="1" applyFill="1" applyBorder="1" applyAlignment="1">
      <alignment horizontal="right" vertical="center" shrinkToFit="1"/>
    </xf>
    <xf numFmtId="0" fontId="24" fillId="2" borderId="0" xfId="0" applyFont="1" applyFill="1" applyAlignment="1" quotePrefix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shrinkToFit="1"/>
    </xf>
    <xf numFmtId="0" fontId="31" fillId="2" borderId="3" xfId="0" applyFont="1" applyFill="1" applyBorder="1" applyAlignment="1">
      <alignment vertical="center" shrinkToFit="1"/>
    </xf>
    <xf numFmtId="0" fontId="11" fillId="2" borderId="3" xfId="0" applyFont="1" applyFill="1" applyBorder="1" applyAlignment="1">
      <alignment vertical="center" shrinkToFit="1"/>
    </xf>
    <xf numFmtId="0" fontId="11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horizontal="right" vertical="center" shrinkToFit="1"/>
    </xf>
    <xf numFmtId="0" fontId="0" fillId="2" borderId="3" xfId="0" applyFont="1" applyFill="1" applyBorder="1" applyAlignment="1">
      <alignment horizontal="right" vertical="center" shrinkToFit="1"/>
    </xf>
    <xf numFmtId="0" fontId="0" fillId="2" borderId="0" xfId="0" applyFont="1" applyFill="1" applyBorder="1" applyAlignment="1">
      <alignment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 quotePrefix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right" wrapTex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 quotePrefix="1">
      <alignment horizontal="center" vertical="center" shrinkToFit="1"/>
    </xf>
    <xf numFmtId="0" fontId="0" fillId="2" borderId="14" xfId="0" applyFont="1" applyFill="1" applyBorder="1" applyAlignment="1" quotePrefix="1">
      <alignment horizontal="center" vertical="center" shrinkToFit="1"/>
    </xf>
    <xf numFmtId="0" fontId="0" fillId="2" borderId="4" xfId="0" applyFill="1" applyBorder="1" applyAlignment="1">
      <alignment horizontal="center" vertical="center" wrapText="1" shrinkToFit="1"/>
    </xf>
    <xf numFmtId="0" fontId="31" fillId="2" borderId="12" xfId="0" applyFont="1" applyFill="1" applyBorder="1" applyAlignment="1" quotePrefix="1">
      <alignment horizontal="center" vertical="center" wrapText="1" shrinkToFit="1"/>
    </xf>
    <xf numFmtId="0" fontId="11" fillId="2" borderId="14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45" fontId="0" fillId="0" borderId="9" xfId="0" applyNumberFormat="1" applyFont="1" applyFill="1" applyBorder="1" applyAlignment="1">
      <alignment horizontal="center" vertical="center" wrapText="1" shrinkToFit="1"/>
    </xf>
    <xf numFmtId="45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7" fillId="2" borderId="3" xfId="0" applyFont="1" applyFill="1" applyBorder="1" applyAlignment="1" quotePrefix="1">
      <alignment horizontal="left"/>
    </xf>
    <xf numFmtId="0" fontId="0" fillId="2" borderId="3" xfId="0" applyFont="1" applyFill="1" applyBorder="1" applyAlignment="1" quotePrefix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 quotePrefix="1">
      <alignment horizontal="left" vertical="center" wrapText="1"/>
    </xf>
    <xf numFmtId="0" fontId="0" fillId="2" borderId="1" xfId="0" applyFont="1" applyFill="1" applyBorder="1" applyAlignment="1" quotePrefix="1">
      <alignment horizontal="right" vertical="center" shrinkToFit="1"/>
    </xf>
    <xf numFmtId="0" fontId="0" fillId="2" borderId="1" xfId="0" applyFont="1" applyFill="1" applyBorder="1" applyAlignment="1">
      <alignment horizontal="right" vertical="center" shrinkToFit="1"/>
    </xf>
    <xf numFmtId="0" fontId="0" fillId="2" borderId="1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 quotePrefix="1">
      <alignment horizontal="center" vertical="center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center" vertical="center" wrapText="1" shrinkToFit="1"/>
    </xf>
    <xf numFmtId="0" fontId="0" fillId="2" borderId="12" xfId="0" applyFont="1" applyFill="1" applyBorder="1" applyAlignment="1" quotePrefix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 quotePrefix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2" borderId="1" xfId="0" applyFont="1" applyFill="1" applyBorder="1" applyAlignment="1">
      <alignment vertical="center" shrinkToFit="1"/>
    </xf>
    <xf numFmtId="0" fontId="0" fillId="2" borderId="4" xfId="0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 quotePrefix="1">
      <alignment horizontal="center" vertical="center" shrinkToFit="1"/>
    </xf>
    <xf numFmtId="0" fontId="0" fillId="2" borderId="12" xfId="0" applyFont="1" applyFill="1" applyBorder="1" applyAlignment="1" quotePrefix="1">
      <alignment horizontal="center" vertical="center" shrinkToFit="1"/>
    </xf>
    <xf numFmtId="0" fontId="0" fillId="2" borderId="3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 quotePrefix="1">
      <alignment horizontal="center" vertical="center" shrinkToFit="1"/>
    </xf>
    <xf numFmtId="0" fontId="0" fillId="0" borderId="3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zoomScaleSheetLayoutView="100" workbookViewId="0" topLeftCell="M16">
      <selection activeCell="S20" sqref="S20"/>
    </sheetView>
  </sheetViews>
  <sheetFormatPr defaultColWidth="9.140625" defaultRowHeight="12.75"/>
  <cols>
    <col min="1" max="1" width="13.57421875" style="1" customWidth="1"/>
    <col min="2" max="2" width="9.00390625" style="1" customWidth="1"/>
    <col min="3" max="3" width="7.00390625" style="1" customWidth="1"/>
    <col min="4" max="5" width="7.7109375" style="1" customWidth="1"/>
    <col min="6" max="6" width="8.140625" style="1" customWidth="1"/>
    <col min="7" max="7" width="6.8515625" style="1" customWidth="1"/>
    <col min="8" max="8" width="7.7109375" style="1" customWidth="1"/>
    <col min="9" max="9" width="7.57421875" style="1" customWidth="1"/>
    <col min="10" max="10" width="7.7109375" style="1" customWidth="1"/>
    <col min="11" max="11" width="7.00390625" style="1" customWidth="1"/>
    <col min="12" max="14" width="7.8515625" style="1" customWidth="1"/>
    <col min="15" max="15" width="6.8515625" style="1" customWidth="1"/>
    <col min="16" max="16" width="7.7109375" style="1" customWidth="1"/>
    <col min="17" max="17" width="7.57421875" style="1" customWidth="1"/>
    <col min="18" max="18" width="7.8515625" style="1" customWidth="1"/>
    <col min="19" max="19" width="6.8515625" style="1" customWidth="1"/>
    <col min="20" max="20" width="7.57421875" style="1" customWidth="1"/>
    <col min="21" max="21" width="7.7109375" style="1" customWidth="1"/>
    <col min="22" max="24" width="8.57421875" style="1" customWidth="1"/>
    <col min="25" max="25" width="12.140625" style="1" customWidth="1"/>
    <col min="26" max="26" width="0.9921875" style="1" hidden="1" customWidth="1"/>
    <col min="27" max="27" width="11.421875" style="1" hidden="1" customWidth="1"/>
    <col min="28" max="30" width="10.7109375" style="1" customWidth="1"/>
    <col min="31" max="16384" width="9.140625" style="1" customWidth="1"/>
  </cols>
  <sheetData>
    <row r="1" spans="1:25" s="171" customFormat="1" ht="24.75" customHeight="1">
      <c r="A1" s="904" t="s">
        <v>118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4"/>
      <c r="S1" s="904"/>
      <c r="T1" s="904"/>
      <c r="U1" s="904"/>
      <c r="V1" s="904"/>
      <c r="W1" s="904"/>
      <c r="X1" s="904"/>
      <c r="Y1" s="904"/>
    </row>
    <row r="2" spans="1:25" ht="27" customHeight="1">
      <c r="A2" s="905" t="s">
        <v>1129</v>
      </c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905"/>
      <c r="O2" s="905"/>
      <c r="P2" s="905"/>
      <c r="Q2" s="905"/>
      <c r="R2" s="905"/>
      <c r="S2" s="905"/>
      <c r="T2" s="905"/>
      <c r="U2" s="905"/>
      <c r="V2" s="905"/>
      <c r="W2" s="905"/>
      <c r="X2" s="905"/>
      <c r="Y2" s="905"/>
    </row>
    <row r="3" spans="1:26" ht="18" customHeight="1">
      <c r="A3" s="1" t="s">
        <v>967</v>
      </c>
      <c r="F3" s="40"/>
      <c r="G3" s="40"/>
      <c r="H3" s="40"/>
      <c r="I3" s="40"/>
      <c r="Y3" s="24" t="s">
        <v>968</v>
      </c>
      <c r="Z3" s="20"/>
    </row>
    <row r="4" spans="1:26" ht="23.25" customHeight="1">
      <c r="A4" s="916" t="s">
        <v>24</v>
      </c>
      <c r="B4" s="906" t="s">
        <v>1130</v>
      </c>
      <c r="C4" s="907"/>
      <c r="D4" s="907"/>
      <c r="E4" s="908"/>
      <c r="F4" s="909" t="s">
        <v>1131</v>
      </c>
      <c r="G4" s="910"/>
      <c r="H4" s="910"/>
      <c r="I4" s="911"/>
      <c r="J4" s="910" t="s">
        <v>1132</v>
      </c>
      <c r="K4" s="907"/>
      <c r="L4" s="907"/>
      <c r="M4" s="908"/>
      <c r="N4" s="909" t="s">
        <v>1133</v>
      </c>
      <c r="O4" s="907"/>
      <c r="P4" s="907"/>
      <c r="Q4" s="908"/>
      <c r="R4" s="906" t="s">
        <v>1134</v>
      </c>
      <c r="S4" s="907"/>
      <c r="T4" s="907"/>
      <c r="U4" s="908"/>
      <c r="V4" s="912" t="s">
        <v>1135</v>
      </c>
      <c r="W4" s="912"/>
      <c r="X4" s="913"/>
      <c r="Y4" s="909" t="s">
        <v>23</v>
      </c>
      <c r="Z4" s="20"/>
    </row>
    <row r="5" spans="1:26" ht="21.75" customHeight="1">
      <c r="A5" s="917"/>
      <c r="B5" s="60"/>
      <c r="C5" s="61" t="s">
        <v>1136</v>
      </c>
      <c r="D5" s="61" t="s">
        <v>1137</v>
      </c>
      <c r="E5" s="61" t="s">
        <v>1138</v>
      </c>
      <c r="F5" s="62"/>
      <c r="G5" s="61" t="s">
        <v>1136</v>
      </c>
      <c r="H5" s="61" t="s">
        <v>1137</v>
      </c>
      <c r="I5" s="61" t="s">
        <v>1138</v>
      </c>
      <c r="J5" s="60"/>
      <c r="K5" s="61" t="s">
        <v>1136</v>
      </c>
      <c r="L5" s="61" t="s">
        <v>1137</v>
      </c>
      <c r="M5" s="61" t="s">
        <v>1138</v>
      </c>
      <c r="N5" s="31"/>
      <c r="O5" s="61" t="s">
        <v>1136</v>
      </c>
      <c r="P5" s="61" t="s">
        <v>1137</v>
      </c>
      <c r="Q5" s="61" t="s">
        <v>1138</v>
      </c>
      <c r="R5" s="60"/>
      <c r="S5" s="61" t="s">
        <v>1136</v>
      </c>
      <c r="T5" s="61" t="s">
        <v>1137</v>
      </c>
      <c r="U5" s="61" t="s">
        <v>1138</v>
      </c>
      <c r="V5" s="60"/>
      <c r="W5" s="61" t="s">
        <v>1136</v>
      </c>
      <c r="X5" s="61" t="s">
        <v>1137</v>
      </c>
      <c r="Y5" s="914"/>
      <c r="Z5" s="20"/>
    </row>
    <row r="6" spans="1:26" ht="21.75" customHeight="1">
      <c r="A6" s="917"/>
      <c r="B6" s="64"/>
      <c r="C6" s="65" t="s">
        <v>1139</v>
      </c>
      <c r="D6" s="62"/>
      <c r="E6" s="66" t="s">
        <v>1140</v>
      </c>
      <c r="F6" s="67"/>
      <c r="G6" s="65" t="s">
        <v>1139</v>
      </c>
      <c r="H6" s="62"/>
      <c r="I6" s="66" t="s">
        <v>1140</v>
      </c>
      <c r="J6" s="55"/>
      <c r="K6" s="65" t="s">
        <v>1141</v>
      </c>
      <c r="L6" s="62"/>
      <c r="M6" s="66" t="s">
        <v>1140</v>
      </c>
      <c r="N6" s="55"/>
      <c r="O6" s="65" t="s">
        <v>1139</v>
      </c>
      <c r="P6" s="62"/>
      <c r="Q6" s="66" t="s">
        <v>1140</v>
      </c>
      <c r="R6" s="55"/>
      <c r="S6" s="65" t="s">
        <v>1139</v>
      </c>
      <c r="T6" s="62"/>
      <c r="U6" s="66" t="s">
        <v>1140</v>
      </c>
      <c r="V6" s="55"/>
      <c r="W6" s="65" t="s">
        <v>1139</v>
      </c>
      <c r="X6" s="62"/>
      <c r="Y6" s="914"/>
      <c r="Z6" s="20"/>
    </row>
    <row r="7" spans="1:26" ht="21.75" customHeight="1">
      <c r="A7" s="918"/>
      <c r="B7" s="68"/>
      <c r="C7" s="69" t="s">
        <v>1142</v>
      </c>
      <c r="D7" s="70" t="s">
        <v>1143</v>
      </c>
      <c r="E7" s="71" t="s">
        <v>1144</v>
      </c>
      <c r="F7" s="72"/>
      <c r="G7" s="69" t="s">
        <v>1142</v>
      </c>
      <c r="H7" s="70" t="s">
        <v>1143</v>
      </c>
      <c r="I7" s="71" t="s">
        <v>1144</v>
      </c>
      <c r="J7" s="73"/>
      <c r="K7" s="69" t="s">
        <v>1142</v>
      </c>
      <c r="L7" s="70" t="s">
        <v>1143</v>
      </c>
      <c r="M7" s="71" t="s">
        <v>1144</v>
      </c>
      <c r="N7" s="73"/>
      <c r="O7" s="69" t="s">
        <v>1142</v>
      </c>
      <c r="P7" s="70" t="s">
        <v>1143</v>
      </c>
      <c r="Q7" s="71" t="s">
        <v>1144</v>
      </c>
      <c r="R7" s="73"/>
      <c r="S7" s="69" t="s">
        <v>1142</v>
      </c>
      <c r="T7" s="70" t="s">
        <v>1143</v>
      </c>
      <c r="U7" s="71" t="s">
        <v>1144</v>
      </c>
      <c r="V7" s="73"/>
      <c r="W7" s="69" t="s">
        <v>1142</v>
      </c>
      <c r="X7" s="70" t="s">
        <v>1143</v>
      </c>
      <c r="Y7" s="915"/>
      <c r="Z7" s="20"/>
    </row>
    <row r="8" spans="1:25" s="272" customFormat="1" ht="24" customHeight="1">
      <c r="A8" s="112" t="s">
        <v>25</v>
      </c>
      <c r="B8" s="658">
        <v>92570</v>
      </c>
      <c r="C8" s="622">
        <v>676</v>
      </c>
      <c r="D8" s="622">
        <v>83735</v>
      </c>
      <c r="E8" s="622">
        <v>8159</v>
      </c>
      <c r="F8" s="625">
        <v>62035</v>
      </c>
      <c r="G8" s="622">
        <v>207</v>
      </c>
      <c r="H8" s="622">
        <v>56175</v>
      </c>
      <c r="I8" s="622">
        <v>5653</v>
      </c>
      <c r="J8" s="625">
        <v>9173</v>
      </c>
      <c r="K8" s="622">
        <v>141</v>
      </c>
      <c r="L8" s="622">
        <v>7725</v>
      </c>
      <c r="M8" s="659">
        <v>1307</v>
      </c>
      <c r="N8" s="625">
        <v>21199</v>
      </c>
      <c r="O8" s="622">
        <v>310</v>
      </c>
      <c r="P8" s="622">
        <v>19740</v>
      </c>
      <c r="Q8" s="622">
        <v>1149</v>
      </c>
      <c r="R8" s="284">
        <v>163</v>
      </c>
      <c r="S8" s="293">
        <v>18</v>
      </c>
      <c r="T8" s="293">
        <v>95</v>
      </c>
      <c r="U8" s="293">
        <v>50</v>
      </c>
      <c r="V8" s="625">
        <v>6215</v>
      </c>
      <c r="W8" s="293">
        <v>169</v>
      </c>
      <c r="X8" s="635">
        <v>6046</v>
      </c>
      <c r="Y8" s="334" t="s">
        <v>15</v>
      </c>
    </row>
    <row r="9" spans="1:25" s="272" customFormat="1" ht="24" customHeight="1">
      <c r="A9" s="112" t="s">
        <v>286</v>
      </c>
      <c r="B9" s="658">
        <v>30479</v>
      </c>
      <c r="C9" s="622">
        <v>114</v>
      </c>
      <c r="D9" s="622">
        <v>28456</v>
      </c>
      <c r="E9" s="622">
        <v>1909</v>
      </c>
      <c r="F9" s="625">
        <v>15376</v>
      </c>
      <c r="G9" s="622">
        <v>25</v>
      </c>
      <c r="H9" s="622">
        <v>14640</v>
      </c>
      <c r="I9" s="622">
        <v>711</v>
      </c>
      <c r="J9" s="625">
        <v>3523</v>
      </c>
      <c r="K9" s="622">
        <v>25</v>
      </c>
      <c r="L9" s="622">
        <v>2598</v>
      </c>
      <c r="M9" s="625">
        <v>900</v>
      </c>
      <c r="N9" s="625">
        <v>11557</v>
      </c>
      <c r="O9" s="622">
        <v>64</v>
      </c>
      <c r="P9" s="622">
        <v>11205</v>
      </c>
      <c r="Q9" s="622">
        <v>288</v>
      </c>
      <c r="R9" s="284">
        <v>23</v>
      </c>
      <c r="S9" s="282" t="s">
        <v>1201</v>
      </c>
      <c r="T9" s="293">
        <v>13</v>
      </c>
      <c r="U9" s="293">
        <v>10</v>
      </c>
      <c r="V9" s="625">
        <v>3379</v>
      </c>
      <c r="W9" s="293">
        <v>63</v>
      </c>
      <c r="X9" s="636">
        <v>3316</v>
      </c>
      <c r="Y9" s="335" t="s">
        <v>16</v>
      </c>
    </row>
    <row r="10" spans="1:25" s="272" customFormat="1" ht="24" customHeight="1">
      <c r="A10" s="112" t="s">
        <v>26</v>
      </c>
      <c r="B10" s="658">
        <v>102009</v>
      </c>
      <c r="C10" s="622">
        <v>716</v>
      </c>
      <c r="D10" s="622">
        <v>91298</v>
      </c>
      <c r="E10" s="622">
        <v>9995</v>
      </c>
      <c r="F10" s="625">
        <v>69274</v>
      </c>
      <c r="G10" s="622">
        <v>218</v>
      </c>
      <c r="H10" s="622">
        <v>61951</v>
      </c>
      <c r="I10" s="622">
        <v>7105</v>
      </c>
      <c r="J10" s="625">
        <v>9946</v>
      </c>
      <c r="K10" s="622">
        <v>146</v>
      </c>
      <c r="L10" s="622">
        <v>8312</v>
      </c>
      <c r="M10" s="625">
        <v>1488</v>
      </c>
      <c r="N10" s="625">
        <v>22601</v>
      </c>
      <c r="O10" s="622">
        <v>331</v>
      </c>
      <c r="P10" s="622">
        <v>20925</v>
      </c>
      <c r="Q10" s="622">
        <v>1345</v>
      </c>
      <c r="R10" s="284">
        <v>188</v>
      </c>
      <c r="S10" s="293">
        <v>21</v>
      </c>
      <c r="T10" s="293">
        <v>110</v>
      </c>
      <c r="U10" s="293">
        <v>57</v>
      </c>
      <c r="V10" s="625">
        <v>6427</v>
      </c>
      <c r="W10" s="293">
        <v>158</v>
      </c>
      <c r="X10" s="636">
        <v>6269</v>
      </c>
      <c r="Y10" s="335" t="s">
        <v>17</v>
      </c>
    </row>
    <row r="11" spans="1:25" s="272" customFormat="1" ht="24" customHeight="1">
      <c r="A11" s="112" t="s">
        <v>287</v>
      </c>
      <c r="B11" s="658">
        <v>32871</v>
      </c>
      <c r="C11" s="622">
        <v>114</v>
      </c>
      <c r="D11" s="622">
        <v>30735</v>
      </c>
      <c r="E11" s="622">
        <v>2022</v>
      </c>
      <c r="F11" s="625">
        <v>17014</v>
      </c>
      <c r="G11" s="622">
        <v>26</v>
      </c>
      <c r="H11" s="622">
        <v>16200</v>
      </c>
      <c r="I11" s="622">
        <v>788</v>
      </c>
      <c r="J11" s="625">
        <v>3636</v>
      </c>
      <c r="K11" s="622">
        <v>25</v>
      </c>
      <c r="L11" s="622">
        <v>2744</v>
      </c>
      <c r="M11" s="622">
        <v>867</v>
      </c>
      <c r="N11" s="625">
        <v>12199</v>
      </c>
      <c r="O11" s="622">
        <v>63</v>
      </c>
      <c r="P11" s="622">
        <v>11778</v>
      </c>
      <c r="Q11" s="622">
        <v>358</v>
      </c>
      <c r="R11" s="284">
        <v>22</v>
      </c>
      <c r="S11" s="282" t="s">
        <v>1201</v>
      </c>
      <c r="T11" s="293">
        <v>13</v>
      </c>
      <c r="U11" s="293">
        <v>9</v>
      </c>
      <c r="V11" s="625">
        <v>3384</v>
      </c>
      <c r="W11" s="293">
        <v>60</v>
      </c>
      <c r="X11" s="636">
        <v>3324</v>
      </c>
      <c r="Y11" s="335" t="s">
        <v>20</v>
      </c>
    </row>
    <row r="12" spans="1:25" s="272" customFormat="1" ht="24" customHeight="1">
      <c r="A12" s="112" t="s">
        <v>27</v>
      </c>
      <c r="B12" s="658">
        <v>107293</v>
      </c>
      <c r="C12" s="622">
        <v>732</v>
      </c>
      <c r="D12" s="622">
        <v>95404</v>
      </c>
      <c r="E12" s="622">
        <v>11157</v>
      </c>
      <c r="F12" s="625">
        <v>73511</v>
      </c>
      <c r="G12" s="622">
        <v>236</v>
      </c>
      <c r="H12" s="622">
        <v>65224</v>
      </c>
      <c r="I12" s="622">
        <v>8051</v>
      </c>
      <c r="J12" s="625">
        <v>10120</v>
      </c>
      <c r="K12" s="622">
        <v>139</v>
      </c>
      <c r="L12" s="622">
        <v>8357</v>
      </c>
      <c r="M12" s="625">
        <v>1624</v>
      </c>
      <c r="N12" s="625">
        <v>23466</v>
      </c>
      <c r="O12" s="622">
        <v>333</v>
      </c>
      <c r="P12" s="622">
        <v>21716</v>
      </c>
      <c r="Q12" s="622">
        <v>1417</v>
      </c>
      <c r="R12" s="284">
        <v>196</v>
      </c>
      <c r="S12" s="293">
        <v>24</v>
      </c>
      <c r="T12" s="293">
        <v>107</v>
      </c>
      <c r="U12" s="293">
        <v>65</v>
      </c>
      <c r="V12" s="625">
        <v>6570</v>
      </c>
      <c r="W12" s="293">
        <v>153</v>
      </c>
      <c r="X12" s="636">
        <v>6417</v>
      </c>
      <c r="Y12" s="335" t="s">
        <v>19</v>
      </c>
    </row>
    <row r="13" spans="1:25" s="272" customFormat="1" ht="24" customHeight="1">
      <c r="A13" s="112" t="s">
        <v>288</v>
      </c>
      <c r="B13" s="658">
        <v>35030</v>
      </c>
      <c r="C13" s="622">
        <v>136</v>
      </c>
      <c r="D13" s="622">
        <v>32801</v>
      </c>
      <c r="E13" s="622">
        <v>2093</v>
      </c>
      <c r="F13" s="625">
        <v>18438</v>
      </c>
      <c r="G13" s="622">
        <v>31</v>
      </c>
      <c r="H13" s="622">
        <v>17549</v>
      </c>
      <c r="I13" s="622">
        <v>858</v>
      </c>
      <c r="J13" s="625">
        <v>3661</v>
      </c>
      <c r="K13" s="622">
        <v>22</v>
      </c>
      <c r="L13" s="622">
        <v>2857</v>
      </c>
      <c r="M13" s="625">
        <v>782</v>
      </c>
      <c r="N13" s="625">
        <v>12895</v>
      </c>
      <c r="O13" s="622">
        <v>76</v>
      </c>
      <c r="P13" s="622">
        <v>12380</v>
      </c>
      <c r="Q13" s="622">
        <v>439</v>
      </c>
      <c r="R13" s="284">
        <v>36</v>
      </c>
      <c r="S13" s="293">
        <v>7</v>
      </c>
      <c r="T13" s="293">
        <v>15</v>
      </c>
      <c r="U13" s="293">
        <v>14</v>
      </c>
      <c r="V13" s="625">
        <v>3413</v>
      </c>
      <c r="W13" s="293">
        <v>53</v>
      </c>
      <c r="X13" s="636">
        <v>3360</v>
      </c>
      <c r="Y13" s="335" t="s">
        <v>21</v>
      </c>
    </row>
    <row r="14" spans="1:25" s="272" customFormat="1" ht="24" customHeight="1">
      <c r="A14" s="112" t="s">
        <v>28</v>
      </c>
      <c r="B14" s="658">
        <v>111174</v>
      </c>
      <c r="C14" s="622">
        <v>755</v>
      </c>
      <c r="D14" s="622">
        <v>98678</v>
      </c>
      <c r="E14" s="622">
        <v>11741</v>
      </c>
      <c r="F14" s="625">
        <v>76769</v>
      </c>
      <c r="G14" s="622">
        <v>240</v>
      </c>
      <c r="H14" s="622">
        <v>68050</v>
      </c>
      <c r="I14" s="622">
        <v>8479</v>
      </c>
      <c r="J14" s="625">
        <v>10168</v>
      </c>
      <c r="K14" s="622">
        <v>151</v>
      </c>
      <c r="L14" s="622">
        <v>8294</v>
      </c>
      <c r="M14" s="625">
        <v>1723</v>
      </c>
      <c r="N14" s="625">
        <v>24015</v>
      </c>
      <c r="O14" s="622">
        <v>339</v>
      </c>
      <c r="P14" s="622">
        <v>22218</v>
      </c>
      <c r="Q14" s="622">
        <v>1458</v>
      </c>
      <c r="R14" s="284">
        <v>222</v>
      </c>
      <c r="S14" s="293">
        <v>25</v>
      </c>
      <c r="T14" s="293">
        <v>116</v>
      </c>
      <c r="U14" s="293">
        <v>81</v>
      </c>
      <c r="V14" s="625">
        <v>6731</v>
      </c>
      <c r="W14" s="293">
        <v>176</v>
      </c>
      <c r="X14" s="636">
        <v>6555</v>
      </c>
      <c r="Y14" s="335" t="s">
        <v>18</v>
      </c>
    </row>
    <row r="15" spans="1:25" s="272" customFormat="1" ht="24" customHeight="1">
      <c r="A15" s="112" t="s">
        <v>168</v>
      </c>
      <c r="B15" s="658">
        <v>36173</v>
      </c>
      <c r="C15" s="622">
        <v>144</v>
      </c>
      <c r="D15" s="622">
        <v>34071</v>
      </c>
      <c r="E15" s="622">
        <v>1958</v>
      </c>
      <c r="F15" s="625">
        <v>19336</v>
      </c>
      <c r="G15" s="622">
        <v>35</v>
      </c>
      <c r="H15" s="622">
        <v>18415</v>
      </c>
      <c r="I15" s="622">
        <v>886</v>
      </c>
      <c r="J15" s="625">
        <v>3520</v>
      </c>
      <c r="K15" s="622">
        <v>23</v>
      </c>
      <c r="L15" s="622">
        <v>2899</v>
      </c>
      <c r="M15" s="625">
        <v>598</v>
      </c>
      <c r="N15" s="625">
        <v>13279</v>
      </c>
      <c r="O15" s="622">
        <v>79</v>
      </c>
      <c r="P15" s="622">
        <v>12736</v>
      </c>
      <c r="Q15" s="622">
        <v>464</v>
      </c>
      <c r="R15" s="284">
        <v>38</v>
      </c>
      <c r="S15" s="293">
        <v>7</v>
      </c>
      <c r="T15" s="293">
        <v>21</v>
      </c>
      <c r="U15" s="293">
        <v>10</v>
      </c>
      <c r="V15" s="625">
        <v>3413</v>
      </c>
      <c r="W15" s="293">
        <v>46</v>
      </c>
      <c r="X15" s="636">
        <v>3367</v>
      </c>
      <c r="Y15" s="335" t="s">
        <v>22</v>
      </c>
    </row>
    <row r="16" spans="1:25" s="272" customFormat="1" ht="24" customHeight="1">
      <c r="A16" s="325" t="s">
        <v>290</v>
      </c>
      <c r="B16" s="658">
        <v>151898</v>
      </c>
      <c r="C16" s="625">
        <v>929</v>
      </c>
      <c r="D16" s="625">
        <v>136707</v>
      </c>
      <c r="E16" s="625">
        <v>14262</v>
      </c>
      <c r="F16" s="625">
        <v>100523</v>
      </c>
      <c r="G16" s="625">
        <v>284</v>
      </c>
      <c r="H16" s="625">
        <v>90580</v>
      </c>
      <c r="I16" s="625">
        <v>9659</v>
      </c>
      <c r="J16" s="625">
        <v>12991</v>
      </c>
      <c r="K16" s="625">
        <v>177</v>
      </c>
      <c r="L16" s="625">
        <v>10334</v>
      </c>
      <c r="M16" s="625">
        <v>2480</v>
      </c>
      <c r="N16" s="625">
        <v>38105</v>
      </c>
      <c r="O16" s="622">
        <v>434</v>
      </c>
      <c r="P16" s="622">
        <v>35648</v>
      </c>
      <c r="Q16" s="622">
        <v>2023</v>
      </c>
      <c r="R16" s="656">
        <v>279</v>
      </c>
      <c r="S16" s="293">
        <v>34</v>
      </c>
      <c r="T16" s="293">
        <v>145</v>
      </c>
      <c r="U16" s="293">
        <v>100</v>
      </c>
      <c r="V16" s="644">
        <v>10148</v>
      </c>
      <c r="W16" s="486">
        <v>183</v>
      </c>
      <c r="X16" s="637">
        <v>9965</v>
      </c>
      <c r="Y16" s="88" t="s">
        <v>290</v>
      </c>
    </row>
    <row r="17" spans="1:25" s="275" customFormat="1" ht="24" customHeight="1">
      <c r="A17" s="273" t="s">
        <v>303</v>
      </c>
      <c r="B17" s="660">
        <f>SUM(C17:E17)</f>
        <v>158926</v>
      </c>
      <c r="C17" s="361">
        <f>SUM(G17,K17,O17,S17)</f>
        <v>906</v>
      </c>
      <c r="D17" s="361">
        <f>SUM(H17,L17,P17,T17)</f>
        <v>142032</v>
      </c>
      <c r="E17" s="361">
        <f>SUM(I17,M17,Q17,U17)</f>
        <v>15988</v>
      </c>
      <c r="F17" s="361">
        <f>(G17+H17+I17)</f>
        <v>106294</v>
      </c>
      <c r="G17" s="361">
        <v>280</v>
      </c>
      <c r="H17" s="361">
        <v>94988</v>
      </c>
      <c r="I17" s="361">
        <v>11026</v>
      </c>
      <c r="J17" s="361">
        <f>(K17+L17+M17)</f>
        <v>13476</v>
      </c>
      <c r="K17" s="361">
        <v>197</v>
      </c>
      <c r="L17" s="361">
        <v>10511</v>
      </c>
      <c r="M17" s="361">
        <v>2768</v>
      </c>
      <c r="N17" s="361">
        <f>(O17+P17+Q17)</f>
        <v>38857</v>
      </c>
      <c r="O17" s="627">
        <v>391</v>
      </c>
      <c r="P17" s="627">
        <v>36380</v>
      </c>
      <c r="Q17" s="627">
        <v>2086</v>
      </c>
      <c r="R17" s="657">
        <f>(S17+T17+U17)</f>
        <v>299</v>
      </c>
      <c r="S17" s="290">
        <v>38</v>
      </c>
      <c r="T17" s="290">
        <v>153</v>
      </c>
      <c r="U17" s="290">
        <v>108</v>
      </c>
      <c r="V17" s="645">
        <f>(W17+X17)</f>
        <v>10282</v>
      </c>
      <c r="W17" s="641">
        <v>152</v>
      </c>
      <c r="X17" s="638">
        <v>10130</v>
      </c>
      <c r="Y17" s="303" t="s">
        <v>303</v>
      </c>
    </row>
    <row r="18" spans="1:25" s="351" customFormat="1" ht="24" customHeight="1">
      <c r="A18" s="349" t="s">
        <v>1290</v>
      </c>
      <c r="B18" s="661">
        <f>(C18+D18+E18)</f>
        <v>116132</v>
      </c>
      <c r="C18" s="640">
        <f>(G18+K18+O18+S18)</f>
        <v>777</v>
      </c>
      <c r="D18" s="640">
        <f>(H18+L18+P18+T18)</f>
        <v>102970</v>
      </c>
      <c r="E18" s="640">
        <f>(I18+M18+Q18+U18)</f>
        <v>12385</v>
      </c>
      <c r="F18" s="640">
        <f>SUM(G18:I18)</f>
        <v>81478</v>
      </c>
      <c r="G18" s="653">
        <v>247</v>
      </c>
      <c r="H18" s="653">
        <v>72383</v>
      </c>
      <c r="I18" s="653">
        <v>8848</v>
      </c>
      <c r="J18" s="640">
        <f>(K18+L18+M18)</f>
        <v>9680</v>
      </c>
      <c r="K18" s="651">
        <v>155</v>
      </c>
      <c r="L18" s="651">
        <v>7617</v>
      </c>
      <c r="M18" s="651">
        <v>1908</v>
      </c>
      <c r="N18" s="640">
        <f>(O18+P18+Q18)</f>
        <v>24742</v>
      </c>
      <c r="O18" s="651">
        <v>348</v>
      </c>
      <c r="P18" s="651">
        <v>22850</v>
      </c>
      <c r="Q18" s="651">
        <v>1544</v>
      </c>
      <c r="R18" s="642">
        <f>(S18+T18+U18)</f>
        <v>232</v>
      </c>
      <c r="S18" s="568">
        <v>27</v>
      </c>
      <c r="T18" s="568">
        <v>120</v>
      </c>
      <c r="U18" s="568">
        <v>85</v>
      </c>
      <c r="V18" s="646">
        <f>(W18+X18)</f>
        <v>10143</v>
      </c>
      <c r="W18" s="642">
        <v>181</v>
      </c>
      <c r="X18" s="640">
        <v>9962</v>
      </c>
      <c r="Y18" s="350" t="s">
        <v>1291</v>
      </c>
    </row>
    <row r="19" spans="1:25" s="351" customFormat="1" ht="24" customHeight="1">
      <c r="A19" s="349" t="s">
        <v>1292</v>
      </c>
      <c r="B19" s="661">
        <f aca="true" t="shared" si="0" ref="B19:B29">(C19+D19+E19)</f>
        <v>116742</v>
      </c>
      <c r="C19" s="640">
        <f aca="true" t="shared" si="1" ref="C19:E29">(G19+K19+O19+S19)</f>
        <v>777</v>
      </c>
      <c r="D19" s="640">
        <f t="shared" si="1"/>
        <v>103602</v>
      </c>
      <c r="E19" s="640">
        <f t="shared" si="1"/>
        <v>12363</v>
      </c>
      <c r="F19" s="640">
        <f aca="true" t="shared" si="2" ref="F19:F29">SUM(G19:I19)</f>
        <v>81971</v>
      </c>
      <c r="G19" s="653">
        <v>249</v>
      </c>
      <c r="H19" s="653">
        <v>72888</v>
      </c>
      <c r="I19" s="653">
        <v>8834</v>
      </c>
      <c r="J19" s="640">
        <f aca="true" t="shared" si="3" ref="J19:J29">(K19+L19+M19)</f>
        <v>9677</v>
      </c>
      <c r="K19" s="651">
        <v>154</v>
      </c>
      <c r="L19" s="651">
        <v>7615</v>
      </c>
      <c r="M19" s="651">
        <v>1908</v>
      </c>
      <c r="N19" s="640">
        <f aca="true" t="shared" si="4" ref="N19:N28">(O19+P19+Q19)</f>
        <v>24858</v>
      </c>
      <c r="O19" s="651">
        <v>347</v>
      </c>
      <c r="P19" s="651">
        <v>22979</v>
      </c>
      <c r="Q19" s="651">
        <v>1532</v>
      </c>
      <c r="R19" s="642">
        <f aca="true" t="shared" si="5" ref="R19:R29">(S19+T19+U19)</f>
        <v>236</v>
      </c>
      <c r="S19" s="568">
        <v>27</v>
      </c>
      <c r="T19" s="568">
        <v>120</v>
      </c>
      <c r="U19" s="568">
        <v>89</v>
      </c>
      <c r="V19" s="646">
        <f aca="true" t="shared" si="6" ref="V19:V29">(W19+X19)</f>
        <v>10153</v>
      </c>
      <c r="W19" s="642">
        <v>182</v>
      </c>
      <c r="X19" s="640">
        <v>9971</v>
      </c>
      <c r="Y19" s="350" t="s">
        <v>1293</v>
      </c>
    </row>
    <row r="20" spans="1:25" s="351" customFormat="1" ht="24" customHeight="1">
      <c r="A20" s="349" t="s">
        <v>1294</v>
      </c>
      <c r="B20" s="661">
        <f t="shared" si="0"/>
        <v>117020</v>
      </c>
      <c r="C20" s="640">
        <f t="shared" si="1"/>
        <v>776</v>
      </c>
      <c r="D20" s="640">
        <f t="shared" si="1"/>
        <v>103905</v>
      </c>
      <c r="E20" s="640">
        <f t="shared" si="1"/>
        <v>12339</v>
      </c>
      <c r="F20" s="640">
        <f t="shared" si="2"/>
        <v>82221</v>
      </c>
      <c r="G20" s="653">
        <v>253</v>
      </c>
      <c r="H20" s="653">
        <v>73197</v>
      </c>
      <c r="I20" s="653">
        <v>8771</v>
      </c>
      <c r="J20" s="640">
        <f t="shared" si="3"/>
        <v>9691</v>
      </c>
      <c r="K20" s="651">
        <v>151</v>
      </c>
      <c r="L20" s="651">
        <v>7601</v>
      </c>
      <c r="M20" s="651">
        <v>1939</v>
      </c>
      <c r="N20" s="640">
        <f t="shared" si="4"/>
        <v>24877</v>
      </c>
      <c r="O20" s="651">
        <v>345</v>
      </c>
      <c r="P20" s="651">
        <v>22990</v>
      </c>
      <c r="Q20" s="651">
        <v>1542</v>
      </c>
      <c r="R20" s="642">
        <f t="shared" si="5"/>
        <v>231</v>
      </c>
      <c r="S20" s="568">
        <v>27</v>
      </c>
      <c r="T20" s="568">
        <v>117</v>
      </c>
      <c r="U20" s="568">
        <v>87</v>
      </c>
      <c r="V20" s="646">
        <f t="shared" si="6"/>
        <v>10161</v>
      </c>
      <c r="W20" s="642">
        <v>177</v>
      </c>
      <c r="X20" s="640">
        <v>9984</v>
      </c>
      <c r="Y20" s="350" t="s">
        <v>1295</v>
      </c>
    </row>
    <row r="21" spans="1:25" s="351" customFormat="1" ht="24" customHeight="1">
      <c r="A21" s="349" t="s">
        <v>1296</v>
      </c>
      <c r="B21" s="661">
        <f t="shared" si="0"/>
        <v>118006</v>
      </c>
      <c r="C21" s="640">
        <f t="shared" si="1"/>
        <v>784</v>
      </c>
      <c r="D21" s="640">
        <f t="shared" si="1"/>
        <v>104252</v>
      </c>
      <c r="E21" s="640">
        <f t="shared" si="1"/>
        <v>12970</v>
      </c>
      <c r="F21" s="640">
        <f t="shared" si="2"/>
        <v>83054</v>
      </c>
      <c r="G21" s="653">
        <v>254</v>
      </c>
      <c r="H21" s="653">
        <v>73483</v>
      </c>
      <c r="I21" s="653">
        <v>9317</v>
      </c>
      <c r="J21" s="640">
        <f t="shared" si="3"/>
        <v>9815</v>
      </c>
      <c r="K21" s="651">
        <v>151</v>
      </c>
      <c r="L21" s="651">
        <v>7646</v>
      </c>
      <c r="M21" s="651">
        <v>2018</v>
      </c>
      <c r="N21" s="640">
        <f t="shared" si="4"/>
        <v>24908</v>
      </c>
      <c r="O21" s="651">
        <v>352</v>
      </c>
      <c r="P21" s="651">
        <v>23008</v>
      </c>
      <c r="Q21" s="651">
        <v>1548</v>
      </c>
      <c r="R21" s="642">
        <f t="shared" si="5"/>
        <v>229</v>
      </c>
      <c r="S21" s="568">
        <v>27</v>
      </c>
      <c r="T21" s="568">
        <v>115</v>
      </c>
      <c r="U21" s="568">
        <v>87</v>
      </c>
      <c r="V21" s="646">
        <f t="shared" si="6"/>
        <v>10107</v>
      </c>
      <c r="W21" s="642">
        <v>175</v>
      </c>
      <c r="X21" s="640">
        <v>9932</v>
      </c>
      <c r="Y21" s="350" t="s">
        <v>1297</v>
      </c>
    </row>
    <row r="22" spans="1:25" s="351" customFormat="1" ht="24" customHeight="1">
      <c r="A22" s="349" t="s">
        <v>1298</v>
      </c>
      <c r="B22" s="661">
        <f t="shared" si="0"/>
        <v>118644</v>
      </c>
      <c r="C22" s="640">
        <f t="shared" si="1"/>
        <v>780</v>
      </c>
      <c r="D22" s="640">
        <f t="shared" si="1"/>
        <v>104610</v>
      </c>
      <c r="E22" s="640">
        <f t="shared" si="1"/>
        <v>13254</v>
      </c>
      <c r="F22" s="640">
        <f t="shared" si="2"/>
        <v>83567</v>
      </c>
      <c r="G22" s="653">
        <v>252</v>
      </c>
      <c r="H22" s="653">
        <v>73782</v>
      </c>
      <c r="I22" s="653">
        <v>9533</v>
      </c>
      <c r="J22" s="640">
        <f t="shared" si="3"/>
        <v>9872</v>
      </c>
      <c r="K22" s="651">
        <v>156</v>
      </c>
      <c r="L22" s="651">
        <v>7648</v>
      </c>
      <c r="M22" s="651">
        <v>2068</v>
      </c>
      <c r="N22" s="640">
        <f t="shared" si="4"/>
        <v>24970</v>
      </c>
      <c r="O22" s="651">
        <v>345</v>
      </c>
      <c r="P22" s="651">
        <v>23060</v>
      </c>
      <c r="Q22" s="651">
        <v>1565</v>
      </c>
      <c r="R22" s="642">
        <f t="shared" si="5"/>
        <v>235</v>
      </c>
      <c r="S22" s="568">
        <v>27</v>
      </c>
      <c r="T22" s="568">
        <v>120</v>
      </c>
      <c r="U22" s="568">
        <v>88</v>
      </c>
      <c r="V22" s="646">
        <f t="shared" si="6"/>
        <v>10106</v>
      </c>
      <c r="W22" s="642">
        <v>175</v>
      </c>
      <c r="X22" s="640">
        <v>9931</v>
      </c>
      <c r="Y22" s="350" t="s">
        <v>0</v>
      </c>
    </row>
    <row r="23" spans="1:25" s="351" customFormat="1" ht="24" customHeight="1">
      <c r="A23" s="349" t="s">
        <v>1</v>
      </c>
      <c r="B23" s="661">
        <f t="shared" si="0"/>
        <v>118967</v>
      </c>
      <c r="C23" s="640">
        <f t="shared" si="1"/>
        <v>746</v>
      </c>
      <c r="D23" s="640">
        <f t="shared" si="1"/>
        <v>104564</v>
      </c>
      <c r="E23" s="640">
        <f t="shared" si="1"/>
        <v>13657</v>
      </c>
      <c r="F23" s="640">
        <f t="shared" si="2"/>
        <v>84335</v>
      </c>
      <c r="G23" s="652">
        <v>254</v>
      </c>
      <c r="H23" s="652">
        <v>74127</v>
      </c>
      <c r="I23" s="652">
        <v>9954</v>
      </c>
      <c r="J23" s="640">
        <f t="shared" si="3"/>
        <v>9943</v>
      </c>
      <c r="K23" s="652">
        <v>175</v>
      </c>
      <c r="L23" s="652">
        <v>7683</v>
      </c>
      <c r="M23" s="652">
        <v>2085</v>
      </c>
      <c r="N23" s="640">
        <f t="shared" si="4"/>
        <v>24232</v>
      </c>
      <c r="O23" s="652">
        <v>265</v>
      </c>
      <c r="P23" s="652">
        <v>22536</v>
      </c>
      <c r="Q23" s="652">
        <v>1431</v>
      </c>
      <c r="R23" s="642">
        <f t="shared" si="5"/>
        <v>457</v>
      </c>
      <c r="S23" s="648">
        <v>52</v>
      </c>
      <c r="T23" s="648">
        <v>218</v>
      </c>
      <c r="U23" s="648">
        <v>187</v>
      </c>
      <c r="V23" s="646">
        <f t="shared" si="6"/>
        <v>10211</v>
      </c>
      <c r="W23" s="642">
        <v>175</v>
      </c>
      <c r="X23" s="640">
        <v>10036</v>
      </c>
      <c r="Y23" s="350" t="s">
        <v>2</v>
      </c>
    </row>
    <row r="24" spans="1:25" s="351" customFormat="1" ht="24" customHeight="1">
      <c r="A24" s="349" t="s">
        <v>3</v>
      </c>
      <c r="B24" s="661">
        <f t="shared" si="0"/>
        <v>157664</v>
      </c>
      <c r="C24" s="640">
        <f t="shared" si="1"/>
        <v>932</v>
      </c>
      <c r="D24" s="640">
        <f t="shared" si="1"/>
        <v>140064</v>
      </c>
      <c r="E24" s="640">
        <f t="shared" si="1"/>
        <v>16668</v>
      </c>
      <c r="F24" s="640">
        <f t="shared" si="2"/>
        <v>105381</v>
      </c>
      <c r="G24" s="653">
        <v>296</v>
      </c>
      <c r="H24" s="653">
        <v>93378</v>
      </c>
      <c r="I24" s="653">
        <v>11707</v>
      </c>
      <c r="J24" s="640">
        <f t="shared" si="3"/>
        <v>13381</v>
      </c>
      <c r="K24" s="651">
        <v>195</v>
      </c>
      <c r="L24" s="651">
        <v>10395</v>
      </c>
      <c r="M24" s="651">
        <v>2791</v>
      </c>
      <c r="N24" s="640">
        <f t="shared" si="4"/>
        <v>38611</v>
      </c>
      <c r="O24" s="651">
        <v>404</v>
      </c>
      <c r="P24" s="651">
        <v>36140</v>
      </c>
      <c r="Q24" s="651">
        <v>2067</v>
      </c>
      <c r="R24" s="642">
        <f t="shared" si="5"/>
        <v>291</v>
      </c>
      <c r="S24" s="568">
        <v>37</v>
      </c>
      <c r="T24" s="568">
        <v>151</v>
      </c>
      <c r="U24" s="568">
        <v>103</v>
      </c>
      <c r="V24" s="646">
        <f t="shared" si="6"/>
        <v>10305</v>
      </c>
      <c r="W24" s="642">
        <v>176</v>
      </c>
      <c r="X24" s="640">
        <v>10129</v>
      </c>
      <c r="Y24" s="350" t="s">
        <v>4</v>
      </c>
    </row>
    <row r="25" spans="1:25" s="351" customFormat="1" ht="24" customHeight="1">
      <c r="A25" s="349" t="s">
        <v>5</v>
      </c>
      <c r="B25" s="661">
        <f t="shared" si="0"/>
        <v>158071</v>
      </c>
      <c r="C25" s="640">
        <f t="shared" si="1"/>
        <v>923</v>
      </c>
      <c r="D25" s="640">
        <f t="shared" si="1"/>
        <v>140468</v>
      </c>
      <c r="E25" s="640">
        <f t="shared" si="1"/>
        <v>16680</v>
      </c>
      <c r="F25" s="640">
        <f t="shared" si="2"/>
        <v>105723</v>
      </c>
      <c r="G25" s="653">
        <v>289</v>
      </c>
      <c r="H25" s="653">
        <v>93726</v>
      </c>
      <c r="I25" s="653">
        <v>11708</v>
      </c>
      <c r="J25" s="640">
        <f t="shared" si="3"/>
        <v>13448</v>
      </c>
      <c r="K25" s="651">
        <v>196</v>
      </c>
      <c r="L25" s="651">
        <v>10447</v>
      </c>
      <c r="M25" s="651">
        <v>2805</v>
      </c>
      <c r="N25" s="640">
        <f t="shared" si="4"/>
        <v>38611</v>
      </c>
      <c r="O25" s="651">
        <v>400</v>
      </c>
      <c r="P25" s="651">
        <v>36146</v>
      </c>
      <c r="Q25" s="651">
        <v>2065</v>
      </c>
      <c r="R25" s="642">
        <f t="shared" si="5"/>
        <v>289</v>
      </c>
      <c r="S25" s="568">
        <v>38</v>
      </c>
      <c r="T25" s="568">
        <v>149</v>
      </c>
      <c r="U25" s="568">
        <v>102</v>
      </c>
      <c r="V25" s="646">
        <f t="shared" si="6"/>
        <v>10335</v>
      </c>
      <c r="W25" s="642">
        <v>190</v>
      </c>
      <c r="X25" s="640">
        <v>10145</v>
      </c>
      <c r="Y25" s="350" t="s">
        <v>6</v>
      </c>
    </row>
    <row r="26" spans="1:25" s="351" customFormat="1" ht="24" customHeight="1">
      <c r="A26" s="349" t="s">
        <v>7</v>
      </c>
      <c r="B26" s="661">
        <f t="shared" si="0"/>
        <v>158386</v>
      </c>
      <c r="C26" s="640">
        <f t="shared" si="1"/>
        <v>918</v>
      </c>
      <c r="D26" s="640">
        <f t="shared" si="1"/>
        <v>141065</v>
      </c>
      <c r="E26" s="640">
        <f t="shared" si="1"/>
        <v>16403</v>
      </c>
      <c r="F26" s="640">
        <f t="shared" si="2"/>
        <v>105926</v>
      </c>
      <c r="G26" s="653">
        <v>284</v>
      </c>
      <c r="H26" s="653">
        <v>94211</v>
      </c>
      <c r="I26" s="653">
        <v>11431</v>
      </c>
      <c r="J26" s="640">
        <f t="shared" si="3"/>
        <v>13484</v>
      </c>
      <c r="K26" s="651">
        <v>197</v>
      </c>
      <c r="L26" s="651">
        <v>10486</v>
      </c>
      <c r="M26" s="651">
        <v>2801</v>
      </c>
      <c r="N26" s="640">
        <f t="shared" si="4"/>
        <v>38685</v>
      </c>
      <c r="O26" s="651">
        <v>399</v>
      </c>
      <c r="P26" s="651">
        <v>36218</v>
      </c>
      <c r="Q26" s="651">
        <v>2068</v>
      </c>
      <c r="R26" s="642">
        <f t="shared" si="5"/>
        <v>291</v>
      </c>
      <c r="S26" s="568">
        <v>38</v>
      </c>
      <c r="T26" s="568">
        <v>150</v>
      </c>
      <c r="U26" s="568">
        <v>103</v>
      </c>
      <c r="V26" s="646">
        <f t="shared" si="6"/>
        <v>10300</v>
      </c>
      <c r="W26" s="642">
        <v>163</v>
      </c>
      <c r="X26" s="640">
        <v>10137</v>
      </c>
      <c r="Y26" s="350" t="s">
        <v>8</v>
      </c>
    </row>
    <row r="27" spans="1:25" s="351" customFormat="1" ht="24" customHeight="1">
      <c r="A27" s="349" t="s">
        <v>9</v>
      </c>
      <c r="B27" s="661">
        <f t="shared" si="0"/>
        <v>158420</v>
      </c>
      <c r="C27" s="640">
        <f t="shared" si="1"/>
        <v>921</v>
      </c>
      <c r="D27" s="640">
        <f t="shared" si="1"/>
        <v>141454</v>
      </c>
      <c r="E27" s="640">
        <f t="shared" si="1"/>
        <v>16045</v>
      </c>
      <c r="F27" s="640">
        <f t="shared" si="2"/>
        <v>105930</v>
      </c>
      <c r="G27" s="653">
        <v>289</v>
      </c>
      <c r="H27" s="653">
        <v>94544</v>
      </c>
      <c r="I27" s="653">
        <v>11097</v>
      </c>
      <c r="J27" s="640">
        <f t="shared" si="3"/>
        <v>13460</v>
      </c>
      <c r="K27" s="653">
        <v>197</v>
      </c>
      <c r="L27" s="653">
        <v>10494</v>
      </c>
      <c r="M27" s="653">
        <v>2769</v>
      </c>
      <c r="N27" s="640">
        <f t="shared" si="4"/>
        <v>38738</v>
      </c>
      <c r="O27" s="653">
        <v>397</v>
      </c>
      <c r="P27" s="653">
        <v>36267</v>
      </c>
      <c r="Q27" s="653">
        <v>2074</v>
      </c>
      <c r="R27" s="642">
        <f t="shared" si="5"/>
        <v>292</v>
      </c>
      <c r="S27" s="649">
        <v>38</v>
      </c>
      <c r="T27" s="649">
        <v>149</v>
      </c>
      <c r="U27" s="649">
        <v>105</v>
      </c>
      <c r="V27" s="646">
        <f t="shared" si="6"/>
        <v>10331</v>
      </c>
      <c r="W27" s="642">
        <v>162</v>
      </c>
      <c r="X27" s="640">
        <v>10169</v>
      </c>
      <c r="Y27" s="350" t="s">
        <v>10</v>
      </c>
    </row>
    <row r="28" spans="1:25" s="351" customFormat="1" ht="24" customHeight="1">
      <c r="A28" s="349" t="s">
        <v>11</v>
      </c>
      <c r="B28" s="661">
        <f t="shared" si="0"/>
        <v>158754</v>
      </c>
      <c r="C28" s="640">
        <f t="shared" si="1"/>
        <v>902</v>
      </c>
      <c r="D28" s="640">
        <f t="shared" si="1"/>
        <v>141909</v>
      </c>
      <c r="E28" s="640">
        <f t="shared" si="1"/>
        <v>15943</v>
      </c>
      <c r="F28" s="640">
        <f t="shared" si="2"/>
        <v>106178</v>
      </c>
      <c r="G28" s="654">
        <v>279</v>
      </c>
      <c r="H28" s="654">
        <v>94897</v>
      </c>
      <c r="I28" s="654">
        <v>11002</v>
      </c>
      <c r="J28" s="640">
        <f t="shared" si="3"/>
        <v>13464</v>
      </c>
      <c r="K28" s="654">
        <v>194</v>
      </c>
      <c r="L28" s="654">
        <v>10523</v>
      </c>
      <c r="M28" s="654">
        <v>2747</v>
      </c>
      <c r="N28" s="640">
        <f t="shared" si="4"/>
        <v>38817</v>
      </c>
      <c r="O28" s="654">
        <v>390</v>
      </c>
      <c r="P28" s="654">
        <v>36338</v>
      </c>
      <c r="Q28" s="654">
        <v>2089</v>
      </c>
      <c r="R28" s="642">
        <f t="shared" si="5"/>
        <v>295</v>
      </c>
      <c r="S28" s="578">
        <v>39</v>
      </c>
      <c r="T28" s="578">
        <v>151</v>
      </c>
      <c r="U28" s="578">
        <v>105</v>
      </c>
      <c r="V28" s="646">
        <f t="shared" si="6"/>
        <v>10337</v>
      </c>
      <c r="W28" s="642">
        <v>161</v>
      </c>
      <c r="X28" s="640">
        <v>10176</v>
      </c>
      <c r="Y28" s="350" t="s">
        <v>12</v>
      </c>
    </row>
    <row r="29" spans="1:25" s="351" customFormat="1" ht="24" customHeight="1">
      <c r="A29" s="352" t="s">
        <v>13</v>
      </c>
      <c r="B29" s="662">
        <f t="shared" si="0"/>
        <v>158926</v>
      </c>
      <c r="C29" s="366">
        <f t="shared" si="1"/>
        <v>906</v>
      </c>
      <c r="D29" s="366">
        <f t="shared" si="1"/>
        <v>142032</v>
      </c>
      <c r="E29" s="366">
        <f t="shared" si="1"/>
        <v>15988</v>
      </c>
      <c r="F29" s="366">
        <f t="shared" si="2"/>
        <v>106294</v>
      </c>
      <c r="G29" s="655">
        <v>280</v>
      </c>
      <c r="H29" s="655">
        <v>94988</v>
      </c>
      <c r="I29" s="655">
        <v>11026</v>
      </c>
      <c r="J29" s="366">
        <f t="shared" si="3"/>
        <v>13476</v>
      </c>
      <c r="K29" s="655">
        <v>197</v>
      </c>
      <c r="L29" s="655">
        <v>10511</v>
      </c>
      <c r="M29" s="655">
        <v>2768</v>
      </c>
      <c r="N29" s="366">
        <f>(O29+P29+Q29)</f>
        <v>38857</v>
      </c>
      <c r="O29" s="655">
        <v>391</v>
      </c>
      <c r="P29" s="655">
        <v>36380</v>
      </c>
      <c r="Q29" s="655">
        <v>2086</v>
      </c>
      <c r="R29" s="643">
        <f t="shared" si="5"/>
        <v>299</v>
      </c>
      <c r="S29" s="580">
        <v>38</v>
      </c>
      <c r="T29" s="580">
        <v>153</v>
      </c>
      <c r="U29" s="580">
        <v>108</v>
      </c>
      <c r="V29" s="647">
        <f t="shared" si="6"/>
        <v>10317</v>
      </c>
      <c r="W29" s="643">
        <v>154</v>
      </c>
      <c r="X29" s="366">
        <v>10163</v>
      </c>
      <c r="Y29" s="353" t="s">
        <v>14</v>
      </c>
    </row>
    <row r="30" spans="1:25" ht="15" customHeight="1">
      <c r="A30" s="18" t="s">
        <v>186</v>
      </c>
      <c r="U30" s="24"/>
      <c r="Y30" s="24" t="s">
        <v>187</v>
      </c>
    </row>
    <row r="31" spans="1:25" ht="15" customHeight="1">
      <c r="A31" s="220" t="s">
        <v>170</v>
      </c>
      <c r="U31" s="24" t="s">
        <v>1145</v>
      </c>
      <c r="Y31" s="24" t="s">
        <v>1146</v>
      </c>
    </row>
    <row r="32" ht="18.75">
      <c r="I32" s="30" t="s">
        <v>1145</v>
      </c>
    </row>
  </sheetData>
  <mergeCells count="10">
    <mergeCell ref="A1:Y1"/>
    <mergeCell ref="A2:Y2"/>
    <mergeCell ref="B4:E4"/>
    <mergeCell ref="F4:I4"/>
    <mergeCell ref="J4:M4"/>
    <mergeCell ref="N4:Q4"/>
    <mergeCell ref="R4:U4"/>
    <mergeCell ref="V4:X4"/>
    <mergeCell ref="Y4:Y7"/>
    <mergeCell ref="A4: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H19" sqref="H19"/>
    </sheetView>
  </sheetViews>
  <sheetFormatPr defaultColWidth="9.140625" defaultRowHeight="12.75"/>
  <cols>
    <col min="1" max="1" width="12.7109375" style="122" customWidth="1"/>
    <col min="2" max="2" width="16.7109375" style="122" customWidth="1"/>
    <col min="3" max="3" width="17.28125" style="122" customWidth="1"/>
    <col min="4" max="4" width="15.57421875" style="122" customWidth="1"/>
    <col min="5" max="5" width="17.421875" style="122" customWidth="1"/>
    <col min="6" max="6" width="14.28125" style="122" bestFit="1" customWidth="1"/>
    <col min="7" max="7" width="16.7109375" style="122" customWidth="1"/>
    <col min="8" max="8" width="12.8515625" style="122" customWidth="1"/>
    <col min="9" max="9" width="15.140625" style="122" customWidth="1"/>
    <col min="10" max="10" width="16.140625" style="122" customWidth="1"/>
    <col min="11" max="16384" width="9.140625" style="122" customWidth="1"/>
  </cols>
  <sheetData>
    <row r="1" spans="1:10" s="102" customFormat="1" ht="32.25" customHeight="1">
      <c r="A1" s="953" t="s">
        <v>1275</v>
      </c>
      <c r="B1" s="954"/>
      <c r="C1" s="954"/>
      <c r="D1" s="954"/>
      <c r="E1" s="954"/>
      <c r="F1" s="954"/>
      <c r="G1" s="954"/>
      <c r="H1" s="954"/>
      <c r="I1" s="954"/>
      <c r="J1" s="954"/>
    </row>
    <row r="2" spans="1:10" s="18" customFormat="1" ht="18" customHeight="1">
      <c r="A2" s="1" t="s">
        <v>1276</v>
      </c>
      <c r="B2" s="1"/>
      <c r="C2" s="1"/>
      <c r="D2" s="1"/>
      <c r="E2" s="1"/>
      <c r="F2" s="1"/>
      <c r="G2" s="1"/>
      <c r="H2" s="1"/>
      <c r="I2" s="1"/>
      <c r="J2" s="32" t="s">
        <v>1277</v>
      </c>
    </row>
    <row r="3" spans="1:10" s="18" customFormat="1" ht="21.75" customHeight="1">
      <c r="A3" s="51"/>
      <c r="B3" s="955" t="s">
        <v>1278</v>
      </c>
      <c r="C3" s="907"/>
      <c r="D3" s="908"/>
      <c r="E3" s="103"/>
      <c r="F3" s="51"/>
      <c r="G3" s="955" t="s">
        <v>1279</v>
      </c>
      <c r="H3" s="907"/>
      <c r="I3" s="908"/>
      <c r="J3" s="59"/>
    </row>
    <row r="4" spans="1:10" s="18" customFormat="1" ht="14.25" customHeight="1">
      <c r="A4" s="104"/>
      <c r="B4" s="58" t="s">
        <v>1280</v>
      </c>
      <c r="C4" s="105" t="s">
        <v>1281</v>
      </c>
      <c r="D4" s="105" t="s">
        <v>1282</v>
      </c>
      <c r="E4" s="106"/>
      <c r="F4" s="104"/>
      <c r="G4" s="58" t="s">
        <v>1280</v>
      </c>
      <c r="H4" s="105" t="s">
        <v>1281</v>
      </c>
      <c r="I4" s="105" t="s">
        <v>1282</v>
      </c>
      <c r="J4" s="63"/>
    </row>
    <row r="5" spans="1:10" s="18" customFormat="1" ht="14.25" customHeight="1">
      <c r="A5" s="104"/>
      <c r="B5" s="31" t="s">
        <v>986</v>
      </c>
      <c r="C5" s="107" t="s">
        <v>986</v>
      </c>
      <c r="D5" s="60" t="s">
        <v>1283</v>
      </c>
      <c r="E5" s="106"/>
      <c r="F5" s="104"/>
      <c r="G5" s="31" t="s">
        <v>986</v>
      </c>
      <c r="H5" s="107" t="s">
        <v>986</v>
      </c>
      <c r="I5" s="60" t="s">
        <v>1283</v>
      </c>
      <c r="J5" s="63"/>
    </row>
    <row r="6" spans="1:10" s="18" customFormat="1" ht="16.5" customHeight="1">
      <c r="A6" s="108"/>
      <c r="B6" s="11" t="s">
        <v>1173</v>
      </c>
      <c r="C6" s="109" t="s">
        <v>1148</v>
      </c>
      <c r="D6" s="109" t="s">
        <v>1284</v>
      </c>
      <c r="E6" s="110"/>
      <c r="F6" s="108"/>
      <c r="G6" s="11" t="s">
        <v>1173</v>
      </c>
      <c r="H6" s="109" t="s">
        <v>1148</v>
      </c>
      <c r="I6" s="109" t="s">
        <v>1284</v>
      </c>
      <c r="J6" s="74"/>
    </row>
    <row r="7" spans="1:10" s="409" customFormat="1" ht="14.25" customHeight="1">
      <c r="A7" s="112" t="s">
        <v>926</v>
      </c>
      <c r="B7" s="682">
        <v>33499</v>
      </c>
      <c r="C7" s="417">
        <v>5958698</v>
      </c>
      <c r="D7" s="417">
        <v>227389</v>
      </c>
      <c r="E7" s="115" t="s">
        <v>926</v>
      </c>
      <c r="F7" s="115" t="s">
        <v>926</v>
      </c>
      <c r="G7" s="682">
        <v>1972</v>
      </c>
      <c r="H7" s="426">
        <v>375574</v>
      </c>
      <c r="I7" s="682">
        <v>2218</v>
      </c>
      <c r="J7" s="408" t="s">
        <v>926</v>
      </c>
    </row>
    <row r="8" spans="1:10" s="409" customFormat="1" ht="14.25" customHeight="1">
      <c r="A8" s="112" t="s">
        <v>990</v>
      </c>
      <c r="B8" s="682">
        <v>35136</v>
      </c>
      <c r="C8" s="417">
        <v>6161510</v>
      </c>
      <c r="D8" s="417">
        <v>199902</v>
      </c>
      <c r="E8" s="115" t="s">
        <v>990</v>
      </c>
      <c r="F8" s="115" t="s">
        <v>990</v>
      </c>
      <c r="G8" s="682">
        <v>1320</v>
      </c>
      <c r="H8" s="426">
        <v>236037</v>
      </c>
      <c r="I8" s="682">
        <v>2227</v>
      </c>
      <c r="J8" s="408" t="s">
        <v>990</v>
      </c>
    </row>
    <row r="9" spans="1:10" s="409" customFormat="1" ht="14.25" customHeight="1">
      <c r="A9" s="112" t="s">
        <v>927</v>
      </c>
      <c r="B9" s="682">
        <v>40768</v>
      </c>
      <c r="C9" s="417">
        <v>6696522</v>
      </c>
      <c r="D9" s="417">
        <v>225686</v>
      </c>
      <c r="E9" s="115" t="s">
        <v>927</v>
      </c>
      <c r="F9" s="115" t="s">
        <v>927</v>
      </c>
      <c r="G9" s="682">
        <v>1457</v>
      </c>
      <c r="H9" s="426">
        <v>199956</v>
      </c>
      <c r="I9" s="682">
        <v>1903</v>
      </c>
      <c r="J9" s="408" t="s">
        <v>927</v>
      </c>
    </row>
    <row r="10" spans="1:10" s="409" customFormat="1" ht="14.25" customHeight="1">
      <c r="A10" s="112" t="s">
        <v>928</v>
      </c>
      <c r="B10" s="682">
        <v>40823</v>
      </c>
      <c r="C10" s="417">
        <v>6802387</v>
      </c>
      <c r="D10" s="417">
        <v>214539</v>
      </c>
      <c r="E10" s="115" t="s">
        <v>928</v>
      </c>
      <c r="F10" s="115" t="s">
        <v>928</v>
      </c>
      <c r="G10" s="682">
        <v>1584</v>
      </c>
      <c r="H10" s="426">
        <v>257689</v>
      </c>
      <c r="I10" s="682">
        <v>1823</v>
      </c>
      <c r="J10" s="408" t="s">
        <v>928</v>
      </c>
    </row>
    <row r="11" spans="1:10" s="409" customFormat="1" ht="14.25" customHeight="1">
      <c r="A11" s="112" t="s">
        <v>943</v>
      </c>
      <c r="B11" s="682">
        <v>37932</v>
      </c>
      <c r="C11" s="417">
        <v>6961222</v>
      </c>
      <c r="D11" s="417">
        <v>211190</v>
      </c>
      <c r="E11" s="115" t="s">
        <v>943</v>
      </c>
      <c r="F11" s="115" t="s">
        <v>943</v>
      </c>
      <c r="G11" s="682">
        <v>1620</v>
      </c>
      <c r="H11" s="426">
        <v>295081</v>
      </c>
      <c r="I11" s="682">
        <v>1411</v>
      </c>
      <c r="J11" s="408" t="s">
        <v>943</v>
      </c>
    </row>
    <row r="12" spans="1:10" s="413" customFormat="1" ht="14.25" customHeight="1">
      <c r="A12" s="410" t="s">
        <v>929</v>
      </c>
      <c r="B12" s="683">
        <f>SUM(B13:B35)</f>
        <v>36480</v>
      </c>
      <c r="C12" s="418">
        <f>SUM(C13:C35)</f>
        <v>7063712</v>
      </c>
      <c r="D12" s="418">
        <f>SUM(D13:D35)</f>
        <v>200714</v>
      </c>
      <c r="E12" s="411" t="s">
        <v>929</v>
      </c>
      <c r="F12" s="411" t="s">
        <v>929</v>
      </c>
      <c r="G12" s="687">
        <f>SUM(G13:G35)</f>
        <v>2205</v>
      </c>
      <c r="H12" s="427">
        <f>SUM(H13:H35)</f>
        <v>362984</v>
      </c>
      <c r="I12" s="687">
        <f>SUM(I13:I35)</f>
        <v>894</v>
      </c>
      <c r="J12" s="412" t="s">
        <v>929</v>
      </c>
    </row>
    <row r="13" spans="1:10" s="409" customFormat="1" ht="14.25" customHeight="1">
      <c r="A13" s="111" t="s">
        <v>1285</v>
      </c>
      <c r="B13" s="684">
        <v>8826</v>
      </c>
      <c r="C13" s="419">
        <v>2077220</v>
      </c>
      <c r="D13" s="420">
        <v>85952</v>
      </c>
      <c r="E13" s="112" t="s">
        <v>1286</v>
      </c>
      <c r="F13" s="113" t="s">
        <v>1287</v>
      </c>
      <c r="G13" s="688">
        <v>347</v>
      </c>
      <c r="H13" s="428">
        <v>64602</v>
      </c>
      <c r="I13" s="689">
        <v>66</v>
      </c>
      <c r="J13" s="416" t="s">
        <v>1288</v>
      </c>
    </row>
    <row r="14" spans="1:10" s="409" customFormat="1" ht="14.25" customHeight="1">
      <c r="A14" s="111" t="s">
        <v>1289</v>
      </c>
      <c r="B14" s="684">
        <v>3564</v>
      </c>
      <c r="C14" s="419">
        <v>626663</v>
      </c>
      <c r="D14" s="420">
        <v>17982</v>
      </c>
      <c r="E14" s="112" t="s">
        <v>52</v>
      </c>
      <c r="F14" s="113" t="s">
        <v>53</v>
      </c>
      <c r="G14" s="684">
        <v>335</v>
      </c>
      <c r="H14" s="429">
        <v>66864</v>
      </c>
      <c r="I14" s="690">
        <v>287</v>
      </c>
      <c r="J14" s="416" t="s">
        <v>54</v>
      </c>
    </row>
    <row r="15" spans="1:10" s="18" customFormat="1" ht="14.25" customHeight="1">
      <c r="A15" s="111" t="s">
        <v>55</v>
      </c>
      <c r="B15" s="684">
        <v>1464</v>
      </c>
      <c r="C15" s="419">
        <v>221552</v>
      </c>
      <c r="D15" s="420">
        <v>3270</v>
      </c>
      <c r="E15" s="112" t="s">
        <v>56</v>
      </c>
      <c r="F15" s="113" t="s">
        <v>57</v>
      </c>
      <c r="G15" s="684">
        <v>234</v>
      </c>
      <c r="H15" s="429">
        <v>28649</v>
      </c>
      <c r="I15" s="690">
        <v>53</v>
      </c>
      <c r="J15" s="55" t="s">
        <v>58</v>
      </c>
    </row>
    <row r="16" spans="1:10" s="18" customFormat="1" ht="14.25" customHeight="1">
      <c r="A16" s="111" t="s">
        <v>59</v>
      </c>
      <c r="B16" s="684">
        <v>1463</v>
      </c>
      <c r="C16" s="419">
        <v>198205</v>
      </c>
      <c r="D16" s="420">
        <v>2094</v>
      </c>
      <c r="E16" s="112" t="s">
        <v>60</v>
      </c>
      <c r="F16" s="114" t="s">
        <v>61</v>
      </c>
      <c r="G16" s="684">
        <v>86</v>
      </c>
      <c r="H16" s="429">
        <v>8283</v>
      </c>
      <c r="I16" s="690">
        <v>35</v>
      </c>
      <c r="J16" s="55" t="s">
        <v>62</v>
      </c>
    </row>
    <row r="17" spans="1:10" s="18" customFormat="1" ht="14.25" customHeight="1">
      <c r="A17" s="111" t="s">
        <v>63</v>
      </c>
      <c r="B17" s="684">
        <v>100</v>
      </c>
      <c r="C17" s="419">
        <v>9865</v>
      </c>
      <c r="D17" s="420">
        <v>24</v>
      </c>
      <c r="E17" s="112" t="s">
        <v>64</v>
      </c>
      <c r="F17" s="114" t="s">
        <v>65</v>
      </c>
      <c r="G17" s="684">
        <v>100</v>
      </c>
      <c r="H17" s="429">
        <v>7520</v>
      </c>
      <c r="I17" s="690">
        <v>0</v>
      </c>
      <c r="J17" s="55" t="s">
        <v>66</v>
      </c>
    </row>
    <row r="18" spans="1:10" s="18" customFormat="1" ht="14.25" customHeight="1">
      <c r="A18" s="111" t="s">
        <v>67</v>
      </c>
      <c r="B18" s="684">
        <v>104</v>
      </c>
      <c r="C18" s="419">
        <v>14884</v>
      </c>
      <c r="D18" s="420">
        <v>26</v>
      </c>
      <c r="E18" s="112" t="s">
        <v>68</v>
      </c>
      <c r="F18" s="113"/>
      <c r="G18" s="684"/>
      <c r="H18" s="429"/>
      <c r="I18" s="690"/>
      <c r="J18" s="55" t="s">
        <v>1145</v>
      </c>
    </row>
    <row r="19" spans="1:10" s="18" customFormat="1" ht="14.25" customHeight="1">
      <c r="A19" s="111" t="s">
        <v>69</v>
      </c>
      <c r="B19" s="684">
        <v>597</v>
      </c>
      <c r="C19" s="419">
        <v>78620</v>
      </c>
      <c r="D19" s="420">
        <v>433</v>
      </c>
      <c r="E19" s="112" t="s">
        <v>70</v>
      </c>
      <c r="F19" s="113" t="s">
        <v>1145</v>
      </c>
      <c r="G19" s="684"/>
      <c r="H19" s="429"/>
      <c r="I19" s="690"/>
      <c r="J19" s="9" t="s">
        <v>1145</v>
      </c>
    </row>
    <row r="20" spans="1:10" s="18" customFormat="1" ht="14.25" customHeight="1">
      <c r="A20" s="111" t="s">
        <v>71</v>
      </c>
      <c r="B20" s="684">
        <v>102</v>
      </c>
      <c r="C20" s="419">
        <v>13841</v>
      </c>
      <c r="D20" s="420">
        <v>13</v>
      </c>
      <c r="E20" s="112" t="s">
        <v>72</v>
      </c>
      <c r="F20" s="113" t="s">
        <v>1145</v>
      </c>
      <c r="G20" s="684"/>
      <c r="H20" s="429"/>
      <c r="I20" s="690"/>
      <c r="J20" s="55" t="s">
        <v>1145</v>
      </c>
    </row>
    <row r="21" spans="1:10" s="18" customFormat="1" ht="14.25" customHeight="1">
      <c r="A21" s="111" t="s">
        <v>73</v>
      </c>
      <c r="B21" s="684">
        <v>1406</v>
      </c>
      <c r="C21" s="419">
        <v>211538</v>
      </c>
      <c r="D21" s="420">
        <v>2455</v>
      </c>
      <c r="E21" s="112" t="s">
        <v>74</v>
      </c>
      <c r="F21" s="115"/>
      <c r="G21" s="684"/>
      <c r="H21" s="429"/>
      <c r="I21" s="690"/>
      <c r="J21" s="55"/>
    </row>
    <row r="22" spans="1:10" s="18" customFormat="1" ht="14.25" customHeight="1">
      <c r="A22" s="111" t="s">
        <v>75</v>
      </c>
      <c r="B22" s="684">
        <v>270</v>
      </c>
      <c r="C22" s="419">
        <v>60478</v>
      </c>
      <c r="D22" s="420">
        <v>0</v>
      </c>
      <c r="E22" s="112" t="s">
        <v>76</v>
      </c>
      <c r="F22" s="116"/>
      <c r="G22" s="684"/>
      <c r="H22" s="429"/>
      <c r="I22" s="690"/>
      <c r="J22" s="55"/>
    </row>
    <row r="23" spans="1:10" s="18" customFormat="1" ht="14.25" customHeight="1">
      <c r="A23" s="111" t="s">
        <v>77</v>
      </c>
      <c r="B23" s="684">
        <v>348</v>
      </c>
      <c r="C23" s="419">
        <v>39689</v>
      </c>
      <c r="D23" s="420">
        <v>62</v>
      </c>
      <c r="E23" s="112" t="s">
        <v>78</v>
      </c>
      <c r="F23" s="115"/>
      <c r="G23" s="684"/>
      <c r="H23" s="429"/>
      <c r="I23" s="690"/>
      <c r="J23" s="55"/>
    </row>
    <row r="24" spans="1:10" s="18" customFormat="1" ht="14.25" customHeight="1">
      <c r="A24" s="112"/>
      <c r="B24" s="684"/>
      <c r="C24" s="419"/>
      <c r="D24" s="421"/>
      <c r="E24" s="112"/>
      <c r="F24" s="115"/>
      <c r="G24" s="684"/>
      <c r="H24" s="429"/>
      <c r="I24" s="690"/>
      <c r="J24" s="55"/>
    </row>
    <row r="25" spans="1:10" s="18" customFormat="1" ht="14.25" customHeight="1">
      <c r="A25" s="111" t="s">
        <v>79</v>
      </c>
      <c r="B25" s="684">
        <v>8756</v>
      </c>
      <c r="C25" s="419">
        <v>2108265</v>
      </c>
      <c r="D25" s="420">
        <v>58920</v>
      </c>
      <c r="E25" s="112" t="s">
        <v>80</v>
      </c>
      <c r="F25" s="113" t="s">
        <v>81</v>
      </c>
      <c r="G25" s="684">
        <v>345</v>
      </c>
      <c r="H25" s="429">
        <v>67083</v>
      </c>
      <c r="I25" s="690">
        <v>113</v>
      </c>
      <c r="J25" s="55" t="s">
        <v>82</v>
      </c>
    </row>
    <row r="26" spans="1:10" s="18" customFormat="1" ht="14.25" customHeight="1">
      <c r="A26" s="111" t="s">
        <v>83</v>
      </c>
      <c r="B26" s="684">
        <v>3660</v>
      </c>
      <c r="C26" s="419">
        <v>597686</v>
      </c>
      <c r="D26" s="420">
        <v>19623</v>
      </c>
      <c r="E26" s="112" t="s">
        <v>84</v>
      </c>
      <c r="F26" s="113" t="s">
        <v>85</v>
      </c>
      <c r="G26" s="684">
        <v>334</v>
      </c>
      <c r="H26" s="429">
        <v>71397</v>
      </c>
      <c r="I26" s="690">
        <v>316</v>
      </c>
      <c r="J26" s="55" t="s">
        <v>86</v>
      </c>
    </row>
    <row r="27" spans="1:10" s="18" customFormat="1" ht="14.25" customHeight="1">
      <c r="A27" s="111" t="s">
        <v>87</v>
      </c>
      <c r="B27" s="684">
        <v>1472</v>
      </c>
      <c r="C27" s="419">
        <v>214722</v>
      </c>
      <c r="D27" s="420">
        <v>4507</v>
      </c>
      <c r="E27" s="112" t="s">
        <v>88</v>
      </c>
      <c r="F27" s="113" t="s">
        <v>89</v>
      </c>
      <c r="G27" s="684">
        <v>234</v>
      </c>
      <c r="H27" s="429">
        <v>29564</v>
      </c>
      <c r="I27" s="690">
        <v>3</v>
      </c>
      <c r="J27" s="55" t="s">
        <v>90</v>
      </c>
    </row>
    <row r="28" spans="1:10" s="18" customFormat="1" ht="14.25" customHeight="1">
      <c r="A28" s="111" t="s">
        <v>91</v>
      </c>
      <c r="B28" s="684">
        <v>1484</v>
      </c>
      <c r="C28" s="419">
        <v>195262</v>
      </c>
      <c r="D28" s="420">
        <v>2469</v>
      </c>
      <c r="E28" s="112" t="s">
        <v>92</v>
      </c>
      <c r="F28" s="113" t="s">
        <v>93</v>
      </c>
      <c r="G28" s="684">
        <v>87</v>
      </c>
      <c r="H28" s="429">
        <v>8719</v>
      </c>
      <c r="I28" s="690">
        <v>21</v>
      </c>
      <c r="J28" s="55" t="s">
        <v>94</v>
      </c>
    </row>
    <row r="29" spans="1:10" s="18" customFormat="1" ht="14.25" customHeight="1">
      <c r="A29" s="111" t="s">
        <v>95</v>
      </c>
      <c r="B29" s="684">
        <v>100</v>
      </c>
      <c r="C29" s="419">
        <v>11972</v>
      </c>
      <c r="D29" s="420">
        <v>75</v>
      </c>
      <c r="E29" s="112" t="s">
        <v>96</v>
      </c>
      <c r="F29" s="113" t="s">
        <v>97</v>
      </c>
      <c r="G29" s="684">
        <v>103</v>
      </c>
      <c r="H29" s="429">
        <v>10303</v>
      </c>
      <c r="I29" s="690">
        <v>0</v>
      </c>
      <c r="J29" s="55" t="s">
        <v>1145</v>
      </c>
    </row>
    <row r="30" spans="1:10" s="18" customFormat="1" ht="14.25" customHeight="1">
      <c r="A30" s="111" t="s">
        <v>98</v>
      </c>
      <c r="B30" s="684">
        <v>103</v>
      </c>
      <c r="C30" s="419">
        <v>14032</v>
      </c>
      <c r="D30" s="420">
        <v>100</v>
      </c>
      <c r="E30" s="112" t="s">
        <v>99</v>
      </c>
      <c r="F30" s="113" t="s">
        <v>1145</v>
      </c>
      <c r="G30" s="684"/>
      <c r="H30" s="429"/>
      <c r="I30" s="690"/>
      <c r="J30" s="55" t="s">
        <v>1145</v>
      </c>
    </row>
    <row r="31" spans="1:10" s="18" customFormat="1" ht="14.25" customHeight="1">
      <c r="A31" s="111" t="s">
        <v>100</v>
      </c>
      <c r="B31" s="684">
        <v>596</v>
      </c>
      <c r="C31" s="419">
        <v>73886</v>
      </c>
      <c r="D31" s="420">
        <v>667</v>
      </c>
      <c r="E31" s="112" t="s">
        <v>101</v>
      </c>
      <c r="F31" s="115"/>
      <c r="G31" s="684"/>
      <c r="H31" s="429"/>
      <c r="I31" s="690"/>
      <c r="J31" s="55"/>
    </row>
    <row r="32" spans="1:10" s="18" customFormat="1" ht="14.25" customHeight="1">
      <c r="A32" s="111" t="s">
        <v>102</v>
      </c>
      <c r="B32" s="684">
        <v>103</v>
      </c>
      <c r="C32" s="419">
        <v>13054</v>
      </c>
      <c r="D32" s="420">
        <v>8</v>
      </c>
      <c r="E32" s="112" t="s">
        <v>103</v>
      </c>
      <c r="F32" s="117"/>
      <c r="G32" s="684"/>
      <c r="H32" s="429"/>
      <c r="I32" s="690"/>
      <c r="J32" s="1"/>
    </row>
    <row r="33" spans="1:10" s="18" customFormat="1" ht="14.25" customHeight="1">
      <c r="A33" s="111" t="s">
        <v>104</v>
      </c>
      <c r="B33" s="685">
        <v>1403</v>
      </c>
      <c r="C33" s="422">
        <v>208085</v>
      </c>
      <c r="D33" s="420">
        <v>2014</v>
      </c>
      <c r="E33" s="112" t="s">
        <v>105</v>
      </c>
      <c r="F33" s="117"/>
      <c r="G33" s="685"/>
      <c r="H33" s="430"/>
      <c r="I33" s="690"/>
      <c r="J33" s="1"/>
    </row>
    <row r="34" spans="1:10" s="18" customFormat="1" ht="14.25" customHeight="1">
      <c r="A34" s="111" t="s">
        <v>106</v>
      </c>
      <c r="B34" s="685">
        <v>213</v>
      </c>
      <c r="C34" s="422">
        <v>34881</v>
      </c>
      <c r="D34" s="420">
        <v>0</v>
      </c>
      <c r="E34" s="112" t="s">
        <v>107</v>
      </c>
      <c r="F34" s="115" t="s">
        <v>1145</v>
      </c>
      <c r="G34" s="685"/>
      <c r="H34" s="430"/>
      <c r="I34" s="690"/>
      <c r="J34" s="55"/>
    </row>
    <row r="35" spans="1:10" s="18" customFormat="1" ht="14.25" customHeight="1">
      <c r="A35" s="118" t="s">
        <v>108</v>
      </c>
      <c r="B35" s="686">
        <v>346</v>
      </c>
      <c r="C35" s="423">
        <v>39312</v>
      </c>
      <c r="D35" s="424">
        <v>20</v>
      </c>
      <c r="E35" s="119" t="s">
        <v>109</v>
      </c>
      <c r="F35" s="120" t="s">
        <v>1145</v>
      </c>
      <c r="G35" s="686"/>
      <c r="H35" s="431"/>
      <c r="I35" s="691"/>
      <c r="J35" s="73"/>
    </row>
    <row r="36" spans="1:10" s="18" customFormat="1" ht="12.75" customHeight="1">
      <c r="A36" s="937" t="s">
        <v>1248</v>
      </c>
      <c r="B36" s="938"/>
      <c r="C36" s="938"/>
      <c r="D36" s="1"/>
      <c r="E36" s="1"/>
      <c r="F36" s="1"/>
      <c r="G36" s="1"/>
      <c r="H36" s="1"/>
      <c r="I36" s="1"/>
      <c r="J36" s="24" t="s">
        <v>110</v>
      </c>
    </row>
    <row r="37" s="18" customFormat="1" ht="12">
      <c r="A37" s="121" t="s">
        <v>1145</v>
      </c>
    </row>
  </sheetData>
  <mergeCells count="4">
    <mergeCell ref="A1:J1"/>
    <mergeCell ref="A36:C36"/>
    <mergeCell ref="B3:D3"/>
    <mergeCell ref="G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H20" sqref="H20"/>
    </sheetView>
  </sheetViews>
  <sheetFormatPr defaultColWidth="9.140625" defaultRowHeight="12.75"/>
  <cols>
    <col min="1" max="1" width="12.7109375" style="76" customWidth="1"/>
    <col min="2" max="2" width="16.00390625" style="76" customWidth="1"/>
    <col min="3" max="3" width="18.421875" style="76" customWidth="1"/>
    <col min="4" max="4" width="15.140625" style="76" customWidth="1"/>
    <col min="5" max="5" width="15.7109375" style="76" customWidth="1"/>
    <col min="6" max="6" width="14.00390625" style="76" customWidth="1"/>
    <col min="7" max="7" width="16.00390625" style="76" customWidth="1"/>
    <col min="8" max="8" width="17.28125" style="76" customWidth="1"/>
    <col min="9" max="9" width="13.8515625" style="76" bestFit="1" customWidth="1"/>
    <col min="10" max="10" width="16.8515625" style="76" customWidth="1"/>
    <col min="11" max="16384" width="9.140625" style="76" customWidth="1"/>
  </cols>
  <sheetData>
    <row r="1" spans="1:10" ht="32.25" customHeight="1">
      <c r="A1" s="905" t="s">
        <v>111</v>
      </c>
      <c r="B1" s="905"/>
      <c r="C1" s="905"/>
      <c r="D1" s="905"/>
      <c r="E1" s="905"/>
      <c r="F1" s="905"/>
      <c r="G1" s="905"/>
      <c r="H1" s="905"/>
      <c r="I1" s="905"/>
      <c r="J1" s="905"/>
    </row>
    <row r="2" spans="1:9" s="1" customFormat="1" ht="18" customHeight="1">
      <c r="A2" s="1" t="s">
        <v>1276</v>
      </c>
      <c r="I2" s="1" t="s">
        <v>127</v>
      </c>
    </row>
    <row r="3" spans="1:10" s="1" customFormat="1" ht="23.25" customHeight="1">
      <c r="A3" s="123"/>
      <c r="B3" s="956" t="s">
        <v>1278</v>
      </c>
      <c r="C3" s="824"/>
      <c r="D3" s="825"/>
      <c r="E3" s="41"/>
      <c r="F3" s="123"/>
      <c r="G3" s="956" t="s">
        <v>1279</v>
      </c>
      <c r="H3" s="824"/>
      <c r="I3" s="825"/>
      <c r="J3" s="56"/>
    </row>
    <row r="4" spans="1:10" s="1" customFormat="1" ht="15.75" customHeight="1">
      <c r="A4" s="124"/>
      <c r="B4" s="58" t="s">
        <v>1280</v>
      </c>
      <c r="C4" s="105" t="s">
        <v>1281</v>
      </c>
      <c r="D4" s="105" t="s">
        <v>1282</v>
      </c>
      <c r="E4" s="53"/>
      <c r="F4" s="124"/>
      <c r="G4" s="58" t="s">
        <v>1280</v>
      </c>
      <c r="H4" s="105" t="s">
        <v>1281</v>
      </c>
      <c r="I4" s="105" t="s">
        <v>1282</v>
      </c>
      <c r="J4" s="42"/>
    </row>
    <row r="5" spans="1:10" s="1" customFormat="1" ht="15.75" customHeight="1">
      <c r="A5" s="124"/>
      <c r="B5" s="31" t="s">
        <v>986</v>
      </c>
      <c r="C5" s="107" t="s">
        <v>986</v>
      </c>
      <c r="D5" s="60" t="s">
        <v>1283</v>
      </c>
      <c r="E5" s="53"/>
      <c r="F5" s="124"/>
      <c r="G5" s="31" t="s">
        <v>986</v>
      </c>
      <c r="H5" s="107" t="s">
        <v>986</v>
      </c>
      <c r="I5" s="60" t="s">
        <v>1283</v>
      </c>
      <c r="J5" s="42"/>
    </row>
    <row r="6" spans="1:10" s="1" customFormat="1" ht="18" customHeight="1">
      <c r="A6" s="125"/>
      <c r="B6" s="11" t="s">
        <v>1173</v>
      </c>
      <c r="C6" s="109" t="s">
        <v>1148</v>
      </c>
      <c r="D6" s="109" t="s">
        <v>1284</v>
      </c>
      <c r="E6" s="54"/>
      <c r="F6" s="125"/>
      <c r="G6" s="11" t="s">
        <v>1173</v>
      </c>
      <c r="H6" s="109" t="s">
        <v>1148</v>
      </c>
      <c r="I6" s="109" t="s">
        <v>1284</v>
      </c>
      <c r="J6" s="43"/>
    </row>
    <row r="7" spans="1:10" s="272" customFormat="1" ht="19.5" customHeight="1">
      <c r="A7" s="112" t="s">
        <v>926</v>
      </c>
      <c r="B7" s="692">
        <v>23135</v>
      </c>
      <c r="C7" s="692">
        <v>2858996</v>
      </c>
      <c r="D7" s="540">
        <v>59392</v>
      </c>
      <c r="E7" s="432" t="s">
        <v>926</v>
      </c>
      <c r="F7" s="432" t="s">
        <v>926</v>
      </c>
      <c r="G7" s="699">
        <v>699</v>
      </c>
      <c r="H7" s="699">
        <v>59741</v>
      </c>
      <c r="I7" s="700">
        <v>224</v>
      </c>
      <c r="J7" s="270" t="s">
        <v>926</v>
      </c>
    </row>
    <row r="8" spans="1:10" s="272" customFormat="1" ht="19.5" customHeight="1">
      <c r="A8" s="112" t="s">
        <v>990</v>
      </c>
      <c r="B8" s="692">
        <v>27896</v>
      </c>
      <c r="C8" s="692">
        <v>3289623</v>
      </c>
      <c r="D8" s="540">
        <v>72011</v>
      </c>
      <c r="E8" s="432" t="s">
        <v>990</v>
      </c>
      <c r="F8" s="432" t="s">
        <v>990</v>
      </c>
      <c r="G8" s="699">
        <v>643</v>
      </c>
      <c r="H8" s="699">
        <v>53460</v>
      </c>
      <c r="I8" s="700">
        <v>212</v>
      </c>
      <c r="J8" s="270" t="s">
        <v>990</v>
      </c>
    </row>
    <row r="9" spans="1:10" s="272" customFormat="1" ht="19.5" customHeight="1">
      <c r="A9" s="112" t="s">
        <v>927</v>
      </c>
      <c r="B9" s="692">
        <v>33169</v>
      </c>
      <c r="C9" s="692">
        <v>3631933</v>
      </c>
      <c r="D9" s="540">
        <v>65695</v>
      </c>
      <c r="E9" s="432" t="s">
        <v>927</v>
      </c>
      <c r="F9" s="432" t="s">
        <v>927</v>
      </c>
      <c r="G9" s="699">
        <v>595</v>
      </c>
      <c r="H9" s="699">
        <v>47890</v>
      </c>
      <c r="I9" s="700">
        <v>167</v>
      </c>
      <c r="J9" s="270" t="s">
        <v>927</v>
      </c>
    </row>
    <row r="10" spans="1:10" s="272" customFormat="1" ht="19.5" customHeight="1">
      <c r="A10" s="112" t="s">
        <v>928</v>
      </c>
      <c r="B10" s="692">
        <v>30396</v>
      </c>
      <c r="C10" s="692">
        <v>3838064</v>
      </c>
      <c r="D10" s="540">
        <v>57737</v>
      </c>
      <c r="E10" s="432" t="s">
        <v>928</v>
      </c>
      <c r="F10" s="432" t="s">
        <v>928</v>
      </c>
      <c r="G10" s="699">
        <v>1514</v>
      </c>
      <c r="H10" s="699">
        <v>133736</v>
      </c>
      <c r="I10" s="700">
        <v>139.6</v>
      </c>
      <c r="J10" s="270" t="s">
        <v>928</v>
      </c>
    </row>
    <row r="11" spans="1:10" s="272" customFormat="1" ht="19.5" customHeight="1">
      <c r="A11" s="112" t="s">
        <v>943</v>
      </c>
      <c r="B11" s="692">
        <v>28320</v>
      </c>
      <c r="C11" s="692">
        <v>3677653</v>
      </c>
      <c r="D11" s="540">
        <v>48874</v>
      </c>
      <c r="E11" s="432" t="s">
        <v>943</v>
      </c>
      <c r="F11" s="432" t="s">
        <v>943</v>
      </c>
      <c r="G11" s="699">
        <v>460</v>
      </c>
      <c r="H11" s="699">
        <v>41207</v>
      </c>
      <c r="I11" s="700">
        <v>43.8</v>
      </c>
      <c r="J11" s="270" t="s">
        <v>943</v>
      </c>
    </row>
    <row r="12" spans="1:10" s="275" customFormat="1" ht="19.5" customHeight="1">
      <c r="A12" s="273" t="s">
        <v>929</v>
      </c>
      <c r="B12" s="542">
        <f>SUM(B13:B25)</f>
        <v>27182</v>
      </c>
      <c r="C12" s="542">
        <f>SUM(C13:C25)</f>
        <v>3691339</v>
      </c>
      <c r="D12" s="542">
        <f>SUM(D13:D25)</f>
        <v>45892</v>
      </c>
      <c r="E12" s="434" t="s">
        <v>929</v>
      </c>
      <c r="F12" s="434" t="s">
        <v>929</v>
      </c>
      <c r="G12" s="701">
        <f>SUM(G13:G25)</f>
        <v>420</v>
      </c>
      <c r="H12" s="701">
        <f>SUM(H13:H25)</f>
        <v>37630</v>
      </c>
      <c r="I12" s="701">
        <f>SUM(I13:I25)</f>
        <v>34.1</v>
      </c>
      <c r="J12" s="274" t="s">
        <v>929</v>
      </c>
    </row>
    <row r="13" spans="1:10" s="272" customFormat="1" ht="19.5" customHeight="1">
      <c r="A13" s="437" t="s">
        <v>128</v>
      </c>
      <c r="B13" s="693">
        <v>7438</v>
      </c>
      <c r="C13" s="693">
        <v>1065854</v>
      </c>
      <c r="D13" s="694">
        <v>15773</v>
      </c>
      <c r="E13" s="444" t="s">
        <v>129</v>
      </c>
      <c r="F13" s="436" t="s">
        <v>61</v>
      </c>
      <c r="G13" s="702">
        <v>153</v>
      </c>
      <c r="H13" s="703">
        <v>14042</v>
      </c>
      <c r="I13" s="704">
        <v>4.2</v>
      </c>
      <c r="J13" s="326" t="s">
        <v>130</v>
      </c>
    </row>
    <row r="14" spans="1:10" s="272" customFormat="1" ht="19.5" customHeight="1">
      <c r="A14" s="437" t="s">
        <v>131</v>
      </c>
      <c r="B14" s="693">
        <v>267</v>
      </c>
      <c r="C14" s="693">
        <v>38330</v>
      </c>
      <c r="D14" s="694"/>
      <c r="E14" s="444" t="s">
        <v>76</v>
      </c>
      <c r="F14" s="436" t="s">
        <v>1287</v>
      </c>
      <c r="G14" s="702">
        <v>46</v>
      </c>
      <c r="H14" s="703">
        <v>3142</v>
      </c>
      <c r="I14" s="704"/>
      <c r="J14" s="326" t="s">
        <v>1288</v>
      </c>
    </row>
    <row r="15" spans="1:10" s="272" customFormat="1" ht="19.5" customHeight="1">
      <c r="A15" s="437" t="s">
        <v>132</v>
      </c>
      <c r="B15" s="693">
        <v>1830</v>
      </c>
      <c r="C15" s="693">
        <v>235513</v>
      </c>
      <c r="D15" s="694">
        <v>2778</v>
      </c>
      <c r="E15" s="444" t="s">
        <v>52</v>
      </c>
      <c r="F15" s="438" t="s">
        <v>133</v>
      </c>
      <c r="G15" s="702">
        <v>9</v>
      </c>
      <c r="H15" s="703">
        <v>1392</v>
      </c>
      <c r="I15" s="704"/>
      <c r="J15" s="328" t="s">
        <v>134</v>
      </c>
    </row>
    <row r="16" spans="1:10" s="272" customFormat="1" ht="19.5" customHeight="1">
      <c r="A16" s="437" t="s">
        <v>135</v>
      </c>
      <c r="B16" s="693">
        <v>1416</v>
      </c>
      <c r="C16" s="693">
        <v>180184</v>
      </c>
      <c r="D16" s="694">
        <v>1529</v>
      </c>
      <c r="E16" s="444" t="s">
        <v>56</v>
      </c>
      <c r="F16" s="439"/>
      <c r="G16" s="705"/>
      <c r="H16" s="705"/>
      <c r="I16" s="705"/>
      <c r="J16" s="326"/>
    </row>
    <row r="17" spans="1:10" s="272" customFormat="1" ht="19.5" customHeight="1">
      <c r="A17" s="437" t="s">
        <v>136</v>
      </c>
      <c r="B17" s="693">
        <v>1395</v>
      </c>
      <c r="C17" s="693">
        <v>164438</v>
      </c>
      <c r="D17" s="694">
        <v>2112</v>
      </c>
      <c r="E17" s="444" t="s">
        <v>60</v>
      </c>
      <c r="F17" s="435"/>
      <c r="G17" s="705"/>
      <c r="H17" s="705"/>
      <c r="I17" s="705"/>
      <c r="J17" s="326"/>
    </row>
    <row r="18" spans="1:10" s="272" customFormat="1" ht="19.5" customHeight="1">
      <c r="A18" s="437" t="s">
        <v>137</v>
      </c>
      <c r="B18" s="693">
        <v>1358</v>
      </c>
      <c r="C18" s="693">
        <v>168199</v>
      </c>
      <c r="D18" s="694">
        <v>1516</v>
      </c>
      <c r="E18" s="444" t="s">
        <v>74</v>
      </c>
      <c r="F18" s="435"/>
      <c r="G18" s="705"/>
      <c r="H18" s="705"/>
      <c r="I18" s="705"/>
      <c r="J18" s="326"/>
    </row>
    <row r="19" spans="1:10" s="272" customFormat="1" ht="19.5" customHeight="1">
      <c r="A19" s="276"/>
      <c r="B19" s="544"/>
      <c r="C19" s="544"/>
      <c r="D19" s="544"/>
      <c r="E19" s="444"/>
      <c r="F19" s="435"/>
      <c r="G19" s="705"/>
      <c r="H19" s="705"/>
      <c r="I19" s="705"/>
      <c r="J19" s="326"/>
    </row>
    <row r="20" spans="1:10" s="272" customFormat="1" ht="19.5" customHeight="1">
      <c r="A20" s="437" t="s">
        <v>138</v>
      </c>
      <c r="B20" s="693">
        <v>7132</v>
      </c>
      <c r="C20" s="693">
        <v>1049529</v>
      </c>
      <c r="D20" s="694">
        <v>10262</v>
      </c>
      <c r="E20" s="444" t="s">
        <v>139</v>
      </c>
      <c r="F20" s="436" t="s">
        <v>93</v>
      </c>
      <c r="G20" s="702">
        <v>155</v>
      </c>
      <c r="H20" s="703">
        <v>14208</v>
      </c>
      <c r="I20" s="704">
        <v>29.9</v>
      </c>
      <c r="J20" s="326" t="s">
        <v>140</v>
      </c>
    </row>
    <row r="21" spans="1:10" s="272" customFormat="1" ht="19.5" customHeight="1">
      <c r="A21" s="437" t="s">
        <v>141</v>
      </c>
      <c r="B21" s="693">
        <v>235</v>
      </c>
      <c r="C21" s="693">
        <v>28952</v>
      </c>
      <c r="D21" s="694"/>
      <c r="E21" s="444" t="s">
        <v>107</v>
      </c>
      <c r="F21" s="438" t="s">
        <v>81</v>
      </c>
      <c r="G21" s="702">
        <v>46</v>
      </c>
      <c r="H21" s="703">
        <v>3349</v>
      </c>
      <c r="I21" s="704"/>
      <c r="J21" s="326" t="s">
        <v>82</v>
      </c>
    </row>
    <row r="22" spans="1:10" s="272" customFormat="1" ht="19.5" customHeight="1">
      <c r="A22" s="437" t="s">
        <v>142</v>
      </c>
      <c r="B22" s="695">
        <v>1978</v>
      </c>
      <c r="C22" s="693">
        <v>249674</v>
      </c>
      <c r="D22" s="694">
        <v>3537</v>
      </c>
      <c r="E22" s="444" t="s">
        <v>84</v>
      </c>
      <c r="F22" s="436" t="s">
        <v>143</v>
      </c>
      <c r="G22" s="702">
        <v>11</v>
      </c>
      <c r="H22" s="703">
        <v>1497</v>
      </c>
      <c r="I22" s="704"/>
      <c r="J22" s="326" t="s">
        <v>144</v>
      </c>
    </row>
    <row r="23" spans="1:10" s="272" customFormat="1" ht="19.5" customHeight="1">
      <c r="A23" s="437" t="s">
        <v>145</v>
      </c>
      <c r="B23" s="695">
        <v>1410</v>
      </c>
      <c r="C23" s="693">
        <v>177299</v>
      </c>
      <c r="D23" s="694">
        <v>3209</v>
      </c>
      <c r="E23" s="444" t="s">
        <v>88</v>
      </c>
      <c r="F23" s="438"/>
      <c r="G23" s="705"/>
      <c r="H23" s="705"/>
      <c r="I23" s="705"/>
      <c r="J23" s="326"/>
    </row>
    <row r="24" spans="1:10" s="272" customFormat="1" ht="19.5" customHeight="1">
      <c r="A24" s="437" t="s">
        <v>146</v>
      </c>
      <c r="B24" s="695">
        <v>1386</v>
      </c>
      <c r="C24" s="693">
        <v>165025</v>
      </c>
      <c r="D24" s="694">
        <v>2993</v>
      </c>
      <c r="E24" s="444" t="s">
        <v>92</v>
      </c>
      <c r="F24" s="435"/>
      <c r="G24" s="705"/>
      <c r="H24" s="705"/>
      <c r="I24" s="705"/>
      <c r="J24" s="326"/>
    </row>
    <row r="25" spans="1:10" s="272" customFormat="1" ht="19.5" customHeight="1">
      <c r="A25" s="440" t="s">
        <v>147</v>
      </c>
      <c r="B25" s="696">
        <v>1337</v>
      </c>
      <c r="C25" s="697">
        <v>168342</v>
      </c>
      <c r="D25" s="698">
        <v>2183</v>
      </c>
      <c r="E25" s="445" t="s">
        <v>105</v>
      </c>
      <c r="F25" s="441"/>
      <c r="G25" s="706"/>
      <c r="H25" s="706"/>
      <c r="I25" s="707"/>
      <c r="J25" s="88"/>
    </row>
    <row r="26" spans="1:10" s="1" customFormat="1" ht="15.75" customHeight="1">
      <c r="A26" s="957" t="s">
        <v>47</v>
      </c>
      <c r="B26" s="958"/>
      <c r="C26" s="959"/>
      <c r="D26" s="21"/>
      <c r="E26" s="21"/>
      <c r="F26" s="21"/>
      <c r="G26" s="21"/>
      <c r="H26" s="960" t="s">
        <v>148</v>
      </c>
      <c r="I26" s="961"/>
      <c r="J26" s="961"/>
    </row>
    <row r="27" ht="14.25">
      <c r="A27" s="27" t="s">
        <v>149</v>
      </c>
    </row>
  </sheetData>
  <mergeCells count="5">
    <mergeCell ref="A1:J1"/>
    <mergeCell ref="B3:D3"/>
    <mergeCell ref="G3:I3"/>
    <mergeCell ref="A26:C26"/>
    <mergeCell ref="H26:J2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12" sqref="C12"/>
    </sheetView>
  </sheetViews>
  <sheetFormatPr defaultColWidth="9.140625" defaultRowHeight="12.75"/>
  <cols>
    <col min="1" max="1" width="27.421875" style="76" customWidth="1"/>
    <col min="2" max="2" width="26.57421875" style="76" customWidth="1"/>
    <col min="3" max="4" width="26.28125" style="76" customWidth="1"/>
    <col min="5" max="5" width="25.7109375" style="76" customWidth="1"/>
    <col min="6" max="16384" width="9.140625" style="76" customWidth="1"/>
  </cols>
  <sheetData>
    <row r="1" spans="1:5" ht="32.25" customHeight="1">
      <c r="A1" s="905" t="s">
        <v>150</v>
      </c>
      <c r="B1" s="905"/>
      <c r="C1" s="905"/>
      <c r="D1" s="905"/>
      <c r="E1" s="905"/>
    </row>
    <row r="2" s="1" customFormat="1" ht="15" customHeight="1">
      <c r="A2" s="1" t="s">
        <v>1276</v>
      </c>
    </row>
    <row r="3" spans="1:5" s="1" customFormat="1" ht="23.25" customHeight="1">
      <c r="A3" s="123"/>
      <c r="B3" s="956" t="s">
        <v>1278</v>
      </c>
      <c r="C3" s="824"/>
      <c r="D3" s="825"/>
      <c r="E3" s="56"/>
    </row>
    <row r="4" spans="1:5" s="1" customFormat="1" ht="15.75" customHeight="1">
      <c r="A4" s="124"/>
      <c r="B4" s="58" t="s">
        <v>1280</v>
      </c>
      <c r="C4" s="105" t="s">
        <v>1281</v>
      </c>
      <c r="D4" s="105" t="s">
        <v>1282</v>
      </c>
      <c r="E4" s="42"/>
    </row>
    <row r="5" spans="1:5" s="1" customFormat="1" ht="15.75" customHeight="1">
      <c r="A5" s="124"/>
      <c r="B5" s="31" t="s">
        <v>986</v>
      </c>
      <c r="C5" s="107" t="s">
        <v>986</v>
      </c>
      <c r="D5" s="60" t="s">
        <v>1283</v>
      </c>
      <c r="E5" s="42"/>
    </row>
    <row r="6" spans="1:5" s="1" customFormat="1" ht="18.75" customHeight="1">
      <c r="A6" s="125"/>
      <c r="B6" s="11" t="s">
        <v>1173</v>
      </c>
      <c r="C6" s="109" t="s">
        <v>1148</v>
      </c>
      <c r="D6" s="109" t="s">
        <v>1284</v>
      </c>
      <c r="E6" s="43"/>
    </row>
    <row r="7" spans="1:5" s="275" customFormat="1" ht="33.75" customHeight="1">
      <c r="A7" s="273" t="s">
        <v>929</v>
      </c>
      <c r="B7" s="713">
        <f>SUM(B8:B13)</f>
        <v>3402</v>
      </c>
      <c r="C7" s="708">
        <f>SUM(C8:C13)</f>
        <v>220484</v>
      </c>
      <c r="D7" s="433">
        <f>SUM(D8:D13)</f>
        <v>0</v>
      </c>
      <c r="E7" s="274" t="s">
        <v>929</v>
      </c>
    </row>
    <row r="8" spans="1:5" s="453" customFormat="1" ht="33.75" customHeight="1">
      <c r="A8" s="276" t="s">
        <v>151</v>
      </c>
      <c r="B8" s="714">
        <v>1436</v>
      </c>
      <c r="C8" s="709">
        <v>93646</v>
      </c>
      <c r="D8" s="446">
        <f>SUM(D9:D14)</f>
        <v>0</v>
      </c>
      <c r="E8" s="448" t="s">
        <v>129</v>
      </c>
    </row>
    <row r="9" spans="1:5" s="360" customFormat="1" ht="33.75" customHeight="1">
      <c r="A9" s="276" t="s">
        <v>75</v>
      </c>
      <c r="B9" s="715"/>
      <c r="C9" s="710"/>
      <c r="D9" s="452" t="s">
        <v>152</v>
      </c>
      <c r="E9" s="350" t="s">
        <v>76</v>
      </c>
    </row>
    <row r="10" spans="1:5" s="453" customFormat="1" ht="33.75" customHeight="1">
      <c r="A10" s="276" t="s">
        <v>1289</v>
      </c>
      <c r="B10" s="715">
        <v>258</v>
      </c>
      <c r="C10" s="710">
        <v>16556</v>
      </c>
      <c r="D10" s="446">
        <f>SUM(D11:D15)</f>
        <v>0</v>
      </c>
      <c r="E10" s="448" t="s">
        <v>52</v>
      </c>
    </row>
    <row r="11" spans="1:5" s="453" customFormat="1" ht="33.75" customHeight="1">
      <c r="A11" s="450"/>
      <c r="B11" s="716"/>
      <c r="C11" s="711"/>
      <c r="D11" s="449"/>
      <c r="E11" s="448"/>
    </row>
    <row r="12" spans="1:5" s="453" customFormat="1" ht="33.75" customHeight="1">
      <c r="A12" s="276" t="s">
        <v>153</v>
      </c>
      <c r="B12" s="715">
        <v>1448</v>
      </c>
      <c r="C12" s="710">
        <v>93053</v>
      </c>
      <c r="D12" s="446">
        <f>SUM(D13:D21)</f>
        <v>0</v>
      </c>
      <c r="E12" s="448" t="s">
        <v>139</v>
      </c>
    </row>
    <row r="13" spans="1:5" s="453" customFormat="1" ht="33.75" customHeight="1">
      <c r="A13" s="276" t="s">
        <v>83</v>
      </c>
      <c r="B13" s="717">
        <v>260</v>
      </c>
      <c r="C13" s="712">
        <v>17229</v>
      </c>
      <c r="D13" s="447">
        <f>SUM(D14:D23)</f>
        <v>0</v>
      </c>
      <c r="E13" s="451" t="s">
        <v>84</v>
      </c>
    </row>
    <row r="14" spans="1:5" s="231" customFormat="1" ht="15.75" customHeight="1">
      <c r="A14" s="950" t="s">
        <v>1274</v>
      </c>
      <c r="B14" s="962"/>
      <c r="C14" s="962"/>
      <c r="D14" s="221"/>
      <c r="E14" s="221" t="s">
        <v>505</v>
      </c>
    </row>
    <row r="15" s="231" customFormat="1" ht="12.75"/>
  </sheetData>
  <mergeCells count="3">
    <mergeCell ref="A1:E1"/>
    <mergeCell ref="B3:D3"/>
    <mergeCell ref="A14: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C10">
      <selection activeCell="I12" sqref="I12"/>
    </sheetView>
  </sheetViews>
  <sheetFormatPr defaultColWidth="9.140625" defaultRowHeight="12.75"/>
  <cols>
    <col min="1" max="1" width="10.8515625" style="1" customWidth="1"/>
    <col min="2" max="2" width="7.140625" style="1" customWidth="1"/>
    <col min="3" max="3" width="9.421875" style="1" customWidth="1"/>
    <col min="4" max="4" width="7.140625" style="1" customWidth="1"/>
    <col min="5" max="5" width="8.8515625" style="1" customWidth="1"/>
    <col min="6" max="6" width="7.140625" style="1" customWidth="1"/>
    <col min="7" max="7" width="11.140625" style="1" customWidth="1"/>
    <col min="8" max="8" width="7.140625" style="1" customWidth="1"/>
    <col min="9" max="9" width="9.421875" style="1" customWidth="1"/>
    <col min="10" max="10" width="7.140625" style="1" customWidth="1"/>
    <col min="11" max="11" width="9.421875" style="1" customWidth="1"/>
    <col min="12" max="12" width="7.140625" style="1" customWidth="1"/>
    <col min="13" max="13" width="9.421875" style="1" customWidth="1"/>
    <col min="14" max="14" width="7.140625" style="1" customWidth="1"/>
    <col min="15" max="15" width="10.7109375" style="1" customWidth="1"/>
    <col min="16" max="16" width="7.140625" style="1" customWidth="1"/>
    <col min="17" max="17" width="9.421875" style="1" customWidth="1"/>
    <col min="18" max="18" width="9.7109375" style="1" customWidth="1"/>
    <col min="19" max="16384" width="9.140625" style="1" customWidth="1"/>
  </cols>
  <sheetData>
    <row r="1" spans="1:18" ht="32.25" customHeight="1">
      <c r="A1" s="905" t="s">
        <v>154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</row>
    <row r="2" spans="1:18" ht="18" customHeight="1">
      <c r="A2" s="40" t="s">
        <v>155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R2" s="28" t="s">
        <v>156</v>
      </c>
    </row>
    <row r="3" spans="1:18" ht="29.25" customHeight="1">
      <c r="A3" s="892" t="s">
        <v>506</v>
      </c>
      <c r="B3" s="129" t="s">
        <v>157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1"/>
      <c r="N3" s="965" t="s">
        <v>158</v>
      </c>
      <c r="O3" s="910"/>
      <c r="P3" s="910"/>
      <c r="Q3" s="911"/>
      <c r="R3" s="896" t="s">
        <v>44</v>
      </c>
    </row>
    <row r="4" spans="1:18" ht="26.25" customHeight="1">
      <c r="A4" s="963"/>
      <c r="B4" s="828" t="s">
        <v>969</v>
      </c>
      <c r="C4" s="911"/>
      <c r="D4" s="828" t="s">
        <v>159</v>
      </c>
      <c r="E4" s="911"/>
      <c r="F4" s="828" t="s">
        <v>160</v>
      </c>
      <c r="G4" s="911"/>
      <c r="H4" s="828" t="s">
        <v>161</v>
      </c>
      <c r="I4" s="911"/>
      <c r="J4" s="828" t="s">
        <v>162</v>
      </c>
      <c r="K4" s="911"/>
      <c r="L4" s="828" t="s">
        <v>163</v>
      </c>
      <c r="M4" s="911"/>
      <c r="N4" s="828" t="s">
        <v>164</v>
      </c>
      <c r="O4" s="911"/>
      <c r="P4" s="966" t="s">
        <v>165</v>
      </c>
      <c r="Q4" s="967"/>
      <c r="R4" s="902"/>
    </row>
    <row r="5" spans="1:18" ht="21.75" customHeight="1">
      <c r="A5" s="963"/>
      <c r="B5" s="915" t="s">
        <v>976</v>
      </c>
      <c r="C5" s="918"/>
      <c r="D5" s="915" t="s">
        <v>166</v>
      </c>
      <c r="E5" s="918"/>
      <c r="F5" s="915" t="s">
        <v>167</v>
      </c>
      <c r="G5" s="918"/>
      <c r="H5" s="915" t="s">
        <v>177</v>
      </c>
      <c r="I5" s="918"/>
      <c r="J5" s="915" t="s">
        <v>178</v>
      </c>
      <c r="K5" s="918"/>
      <c r="L5" s="915" t="s">
        <v>179</v>
      </c>
      <c r="M5" s="918"/>
      <c r="N5" s="915" t="s">
        <v>180</v>
      </c>
      <c r="O5" s="918"/>
      <c r="P5" s="915" t="s">
        <v>181</v>
      </c>
      <c r="Q5" s="918"/>
      <c r="R5" s="902"/>
    </row>
    <row r="6" spans="1:18" ht="45.75" customHeight="1">
      <c r="A6" s="964"/>
      <c r="B6" s="132" t="s">
        <v>182</v>
      </c>
      <c r="C6" s="132" t="s">
        <v>183</v>
      </c>
      <c r="D6" s="132" t="s">
        <v>182</v>
      </c>
      <c r="E6" s="132" t="s">
        <v>183</v>
      </c>
      <c r="F6" s="132" t="s">
        <v>182</v>
      </c>
      <c r="G6" s="132" t="s">
        <v>183</v>
      </c>
      <c r="H6" s="132" t="s">
        <v>182</v>
      </c>
      <c r="I6" s="132" t="s">
        <v>183</v>
      </c>
      <c r="J6" s="132" t="s">
        <v>182</v>
      </c>
      <c r="K6" s="132" t="s">
        <v>183</v>
      </c>
      <c r="L6" s="132" t="s">
        <v>182</v>
      </c>
      <c r="M6" s="132" t="s">
        <v>183</v>
      </c>
      <c r="N6" s="132" t="s">
        <v>182</v>
      </c>
      <c r="O6" s="132" t="s">
        <v>183</v>
      </c>
      <c r="P6" s="132" t="s">
        <v>182</v>
      </c>
      <c r="Q6" s="132" t="s">
        <v>183</v>
      </c>
      <c r="R6" s="903"/>
    </row>
    <row r="7" spans="1:18" s="272" customFormat="1" ht="49.5" customHeight="1">
      <c r="A7" s="454" t="s">
        <v>926</v>
      </c>
      <c r="B7" s="457">
        <v>92</v>
      </c>
      <c r="C7" s="458">
        <v>43994</v>
      </c>
      <c r="D7" s="459">
        <v>6</v>
      </c>
      <c r="E7" s="459">
        <v>9831</v>
      </c>
      <c r="F7" s="459">
        <v>33</v>
      </c>
      <c r="G7" s="459">
        <v>32021</v>
      </c>
      <c r="H7" s="459">
        <v>1</v>
      </c>
      <c r="I7" s="459">
        <v>44</v>
      </c>
      <c r="J7" s="459">
        <v>5</v>
      </c>
      <c r="K7" s="459">
        <v>240</v>
      </c>
      <c r="L7" s="459">
        <v>47</v>
      </c>
      <c r="M7" s="459">
        <v>1858</v>
      </c>
      <c r="N7" s="459">
        <v>69</v>
      </c>
      <c r="O7" s="459">
        <v>43404</v>
      </c>
      <c r="P7" s="459">
        <v>23</v>
      </c>
      <c r="Q7" s="460">
        <v>590</v>
      </c>
      <c r="R7" s="454" t="s">
        <v>926</v>
      </c>
    </row>
    <row r="8" spans="1:18" s="272" customFormat="1" ht="49.5" customHeight="1">
      <c r="A8" s="454" t="s">
        <v>990</v>
      </c>
      <c r="B8" s="457">
        <v>320</v>
      </c>
      <c r="C8" s="458">
        <v>5018254</v>
      </c>
      <c r="D8" s="459">
        <v>9</v>
      </c>
      <c r="E8" s="459">
        <v>28080</v>
      </c>
      <c r="F8" s="459">
        <v>222</v>
      </c>
      <c r="G8" s="459">
        <v>4392272</v>
      </c>
      <c r="H8" s="459">
        <v>37</v>
      </c>
      <c r="I8" s="459">
        <v>588622</v>
      </c>
      <c r="J8" s="459">
        <v>5</v>
      </c>
      <c r="K8" s="459">
        <v>240</v>
      </c>
      <c r="L8" s="459">
        <v>47</v>
      </c>
      <c r="M8" s="459">
        <v>9041</v>
      </c>
      <c r="N8" s="459">
        <v>296</v>
      </c>
      <c r="O8" s="459">
        <v>4992072</v>
      </c>
      <c r="P8" s="459">
        <v>24</v>
      </c>
      <c r="Q8" s="460">
        <v>26182</v>
      </c>
      <c r="R8" s="454" t="s">
        <v>990</v>
      </c>
    </row>
    <row r="9" spans="1:18" s="272" customFormat="1" ht="49.5" customHeight="1">
      <c r="A9" s="454" t="s">
        <v>927</v>
      </c>
      <c r="B9" s="457">
        <v>364</v>
      </c>
      <c r="C9" s="458">
        <v>4936420</v>
      </c>
      <c r="D9" s="459">
        <v>9</v>
      </c>
      <c r="E9" s="459">
        <v>40787</v>
      </c>
      <c r="F9" s="459">
        <v>238</v>
      </c>
      <c r="G9" s="459">
        <v>4297447</v>
      </c>
      <c r="H9" s="459">
        <v>57</v>
      </c>
      <c r="I9" s="459">
        <v>587728</v>
      </c>
      <c r="J9" s="459">
        <v>7</v>
      </c>
      <c r="K9" s="459">
        <v>306</v>
      </c>
      <c r="L9" s="459">
        <v>53</v>
      </c>
      <c r="M9" s="459">
        <v>10152</v>
      </c>
      <c r="N9" s="459">
        <v>337</v>
      </c>
      <c r="O9" s="459">
        <v>4910207</v>
      </c>
      <c r="P9" s="459">
        <v>27</v>
      </c>
      <c r="Q9" s="460">
        <v>26213</v>
      </c>
      <c r="R9" s="454" t="s">
        <v>927</v>
      </c>
    </row>
    <row r="10" spans="1:18" s="272" customFormat="1" ht="49.5" customHeight="1">
      <c r="A10" s="454" t="s">
        <v>928</v>
      </c>
      <c r="B10" s="457">
        <v>449</v>
      </c>
      <c r="C10" s="458">
        <v>6259335</v>
      </c>
      <c r="D10" s="459">
        <v>11</v>
      </c>
      <c r="E10" s="459">
        <v>50657</v>
      </c>
      <c r="F10" s="459">
        <v>313</v>
      </c>
      <c r="G10" s="459">
        <v>5657225</v>
      </c>
      <c r="H10" s="459">
        <v>60</v>
      </c>
      <c r="I10" s="459">
        <v>542455</v>
      </c>
      <c r="J10" s="459">
        <v>11</v>
      </c>
      <c r="K10" s="459">
        <v>1055</v>
      </c>
      <c r="L10" s="459">
        <v>54</v>
      </c>
      <c r="M10" s="459">
        <v>7943</v>
      </c>
      <c r="N10" s="459">
        <v>422</v>
      </c>
      <c r="O10" s="459">
        <v>6233136</v>
      </c>
      <c r="P10" s="459">
        <v>27</v>
      </c>
      <c r="Q10" s="460">
        <v>26199</v>
      </c>
      <c r="R10" s="454" t="s">
        <v>928</v>
      </c>
    </row>
    <row r="11" spans="1:18" s="272" customFormat="1" ht="49.5" customHeight="1">
      <c r="A11" s="454" t="s">
        <v>943</v>
      </c>
      <c r="B11" s="457">
        <v>527</v>
      </c>
      <c r="C11" s="458">
        <v>7611086</v>
      </c>
      <c r="D11" s="459">
        <v>12</v>
      </c>
      <c r="E11" s="459">
        <v>62207</v>
      </c>
      <c r="F11" s="459">
        <v>376</v>
      </c>
      <c r="G11" s="459">
        <v>6879953</v>
      </c>
      <c r="H11" s="459">
        <v>71</v>
      </c>
      <c r="I11" s="459">
        <v>659991</v>
      </c>
      <c r="J11" s="459">
        <v>12</v>
      </c>
      <c r="K11" s="459">
        <v>1091</v>
      </c>
      <c r="L11" s="459">
        <v>56</v>
      </c>
      <c r="M11" s="459">
        <v>7844</v>
      </c>
      <c r="N11" s="459">
        <v>498</v>
      </c>
      <c r="O11" s="459">
        <v>7609921</v>
      </c>
      <c r="P11" s="459">
        <v>29</v>
      </c>
      <c r="Q11" s="460">
        <v>1165</v>
      </c>
      <c r="R11" s="454" t="s">
        <v>943</v>
      </c>
    </row>
    <row r="12" spans="1:18" s="275" customFormat="1" ht="49.5" customHeight="1">
      <c r="A12" s="455" t="s">
        <v>929</v>
      </c>
      <c r="B12" s="461">
        <f>SUM(D12,F12,H12,J12,L12)</f>
        <v>584</v>
      </c>
      <c r="C12" s="462">
        <f>SUM(E12,G12,I12,K12,M12)</f>
        <v>8517094</v>
      </c>
      <c r="D12" s="463">
        <v>12</v>
      </c>
      <c r="E12" s="463">
        <v>66437</v>
      </c>
      <c r="F12" s="463">
        <v>400</v>
      </c>
      <c r="G12" s="463">
        <v>7486423</v>
      </c>
      <c r="H12" s="463">
        <v>95</v>
      </c>
      <c r="I12" s="463">
        <v>953466</v>
      </c>
      <c r="J12" s="463">
        <v>14</v>
      </c>
      <c r="K12" s="463">
        <v>1966</v>
      </c>
      <c r="L12" s="463">
        <v>63</v>
      </c>
      <c r="M12" s="463">
        <v>8802</v>
      </c>
      <c r="N12" s="463">
        <v>551</v>
      </c>
      <c r="O12" s="463">
        <v>8515812</v>
      </c>
      <c r="P12" s="463">
        <v>33</v>
      </c>
      <c r="Q12" s="464">
        <v>1282</v>
      </c>
      <c r="R12" s="456" t="s">
        <v>929</v>
      </c>
    </row>
    <row r="13" spans="1:18" ht="24.75" customHeight="1">
      <c r="A13" s="139" t="s">
        <v>184</v>
      </c>
      <c r="B13" s="139"/>
      <c r="C13" s="139"/>
      <c r="D13" s="139"/>
      <c r="E13" s="139"/>
      <c r="F13" s="21"/>
      <c r="G13" s="21"/>
      <c r="H13" s="21"/>
      <c r="I13" s="21"/>
      <c r="J13" s="21"/>
      <c r="K13" s="21"/>
      <c r="L13" s="968" t="s">
        <v>185</v>
      </c>
      <c r="M13" s="968"/>
      <c r="N13" s="968"/>
      <c r="O13" s="968"/>
      <c r="P13" s="968"/>
      <c r="Q13" s="968"/>
      <c r="R13" s="968"/>
    </row>
    <row r="14" spans="1:18" ht="15" customHeight="1">
      <c r="A14" s="1" t="s">
        <v>188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ht="17.25" customHeight="1">
      <c r="A15" s="1" t="s">
        <v>48</v>
      </c>
    </row>
  </sheetData>
  <mergeCells count="21">
    <mergeCell ref="B5:C5"/>
    <mergeCell ref="D5:E5"/>
    <mergeCell ref="F5:G5"/>
    <mergeCell ref="H5:I5"/>
    <mergeCell ref="N4:O4"/>
    <mergeCell ref="P4:Q4"/>
    <mergeCell ref="L13:R13"/>
    <mergeCell ref="J5:K5"/>
    <mergeCell ref="L5:M5"/>
    <mergeCell ref="N5:O5"/>
    <mergeCell ref="P5:Q5"/>
    <mergeCell ref="A3:A6"/>
    <mergeCell ref="R3:R6"/>
    <mergeCell ref="A1:R1"/>
    <mergeCell ref="N3:Q3"/>
    <mergeCell ref="B4:C4"/>
    <mergeCell ref="D4:E4"/>
    <mergeCell ref="F4:G4"/>
    <mergeCell ref="H4:I4"/>
    <mergeCell ref="J4:K4"/>
    <mergeCell ref="L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B5">
      <selection activeCell="D11" sqref="D11"/>
    </sheetView>
  </sheetViews>
  <sheetFormatPr defaultColWidth="9.140625" defaultRowHeight="12.75"/>
  <cols>
    <col min="1" max="1" width="16.421875" style="1" customWidth="1"/>
    <col min="2" max="2" width="19.28125" style="1" customWidth="1"/>
    <col min="3" max="3" width="16.421875" style="1" customWidth="1"/>
    <col min="4" max="4" width="19.28125" style="1" customWidth="1"/>
    <col min="5" max="5" width="28.7109375" style="1" customWidth="1"/>
    <col min="6" max="6" width="19.28125" style="1" customWidth="1"/>
    <col min="7" max="7" width="19.8515625" style="1" customWidth="1"/>
    <col min="8" max="8" width="16.57421875" style="1" customWidth="1"/>
    <col min="9" max="9" width="16.421875" style="1" customWidth="1"/>
    <col min="10" max="16384" width="9.140625" style="1" customWidth="1"/>
  </cols>
  <sheetData>
    <row r="1" spans="1:8" ht="32.25" customHeight="1">
      <c r="A1" s="905" t="s">
        <v>189</v>
      </c>
      <c r="B1" s="905"/>
      <c r="C1" s="905"/>
      <c r="D1" s="905"/>
      <c r="E1" s="905"/>
      <c r="F1" s="905"/>
      <c r="G1" s="905"/>
      <c r="H1" s="905"/>
    </row>
    <row r="2" spans="1:8" ht="22.5" customHeight="1">
      <c r="A2" s="1" t="s">
        <v>508</v>
      </c>
      <c r="H2" s="24" t="s">
        <v>509</v>
      </c>
    </row>
    <row r="3" spans="1:8" s="231" customFormat="1" ht="32.25" customHeight="1">
      <c r="A3" s="892" t="s">
        <v>510</v>
      </c>
      <c r="B3" s="895" t="s">
        <v>511</v>
      </c>
      <c r="C3" s="970"/>
      <c r="D3" s="894" t="s">
        <v>512</v>
      </c>
      <c r="E3" s="970"/>
      <c r="F3" s="895" t="s">
        <v>513</v>
      </c>
      <c r="G3" s="970"/>
      <c r="H3" s="971" t="s">
        <v>514</v>
      </c>
    </row>
    <row r="4" spans="1:8" s="231" customFormat="1" ht="32.25" customHeight="1">
      <c r="A4" s="963"/>
      <c r="B4" s="922" t="s">
        <v>515</v>
      </c>
      <c r="C4" s="964"/>
      <c r="D4" s="969" t="s">
        <v>516</v>
      </c>
      <c r="E4" s="964"/>
      <c r="F4" s="969" t="s">
        <v>517</v>
      </c>
      <c r="G4" s="964"/>
      <c r="H4" s="921"/>
    </row>
    <row r="5" spans="1:8" s="231" customFormat="1" ht="32.25" customHeight="1">
      <c r="A5" s="963"/>
      <c r="B5" s="357" t="s">
        <v>518</v>
      </c>
      <c r="C5" s="134" t="s">
        <v>519</v>
      </c>
      <c r="D5" s="357" t="s">
        <v>518</v>
      </c>
      <c r="E5" s="134" t="s">
        <v>519</v>
      </c>
      <c r="F5" s="357" t="s">
        <v>518</v>
      </c>
      <c r="G5" s="267" t="s">
        <v>520</v>
      </c>
      <c r="H5" s="921"/>
    </row>
    <row r="6" spans="1:8" s="231" customFormat="1" ht="32.25" customHeight="1">
      <c r="A6" s="964"/>
      <c r="B6" s="469" t="s">
        <v>521</v>
      </c>
      <c r="C6" s="232" t="s">
        <v>522</v>
      </c>
      <c r="D6" s="469" t="s">
        <v>521</v>
      </c>
      <c r="E6" s="232" t="s">
        <v>522</v>
      </c>
      <c r="F6" s="469" t="s">
        <v>521</v>
      </c>
      <c r="G6" s="470" t="s">
        <v>522</v>
      </c>
      <c r="H6" s="922"/>
    </row>
    <row r="7" spans="1:8" s="351" customFormat="1" ht="47.25" customHeight="1">
      <c r="A7" s="360" t="s">
        <v>926</v>
      </c>
      <c r="B7" s="718">
        <v>833124</v>
      </c>
      <c r="C7" s="719">
        <v>552</v>
      </c>
      <c r="D7" s="719">
        <v>807516</v>
      </c>
      <c r="E7" s="722">
        <v>552</v>
      </c>
      <c r="F7" s="719">
        <v>25608</v>
      </c>
      <c r="G7" s="471">
        <v>0</v>
      </c>
      <c r="H7" s="360" t="s">
        <v>926</v>
      </c>
    </row>
    <row r="8" spans="1:8" s="351" customFormat="1" ht="47.25" customHeight="1">
      <c r="A8" s="360" t="s">
        <v>523</v>
      </c>
      <c r="B8" s="718">
        <v>906064</v>
      </c>
      <c r="C8" s="719">
        <v>3296</v>
      </c>
      <c r="D8" s="719">
        <v>886158</v>
      </c>
      <c r="E8" s="722">
        <v>3296</v>
      </c>
      <c r="F8" s="719">
        <v>19906</v>
      </c>
      <c r="G8" s="471">
        <v>0</v>
      </c>
      <c r="H8" s="360" t="s">
        <v>523</v>
      </c>
    </row>
    <row r="9" spans="1:8" s="351" customFormat="1" ht="47.25" customHeight="1">
      <c r="A9" s="360" t="s">
        <v>927</v>
      </c>
      <c r="B9" s="718">
        <v>1041461</v>
      </c>
      <c r="C9" s="719">
        <v>3166</v>
      </c>
      <c r="D9" s="719">
        <v>1038552</v>
      </c>
      <c r="E9" s="722">
        <v>3166</v>
      </c>
      <c r="F9" s="719">
        <v>2909</v>
      </c>
      <c r="G9" s="471">
        <v>0</v>
      </c>
      <c r="H9" s="360" t="s">
        <v>927</v>
      </c>
    </row>
    <row r="10" spans="1:8" s="351" customFormat="1" ht="47.25" customHeight="1">
      <c r="A10" s="360" t="s">
        <v>928</v>
      </c>
      <c r="B10" s="718">
        <v>1096221</v>
      </c>
      <c r="C10" s="719">
        <v>3637</v>
      </c>
      <c r="D10" s="719">
        <v>1094717</v>
      </c>
      <c r="E10" s="722">
        <v>3637</v>
      </c>
      <c r="F10" s="719">
        <v>1504</v>
      </c>
      <c r="G10" s="471">
        <v>0</v>
      </c>
      <c r="H10" s="360" t="s">
        <v>928</v>
      </c>
    </row>
    <row r="11" spans="1:8" s="351" customFormat="1" ht="47.25" customHeight="1">
      <c r="A11" s="360" t="s">
        <v>943</v>
      </c>
      <c r="B11" s="718">
        <v>1134762</v>
      </c>
      <c r="C11" s="719">
        <v>3816</v>
      </c>
      <c r="D11" s="719">
        <v>1128367</v>
      </c>
      <c r="E11" s="722">
        <v>3816</v>
      </c>
      <c r="F11" s="719">
        <v>6395</v>
      </c>
      <c r="G11" s="471">
        <v>0</v>
      </c>
      <c r="H11" s="360" t="s">
        <v>943</v>
      </c>
    </row>
    <row r="12" spans="1:8" s="275" customFormat="1" ht="47.25" customHeight="1">
      <c r="A12" s="465" t="s">
        <v>524</v>
      </c>
      <c r="B12" s="720">
        <f>SUM(D12,F12)</f>
        <v>1205813</v>
      </c>
      <c r="C12" s="721">
        <f>SUM(E12,G12)</f>
        <v>4231</v>
      </c>
      <c r="D12" s="721">
        <v>1194548</v>
      </c>
      <c r="E12" s="723">
        <v>4231</v>
      </c>
      <c r="F12" s="724">
        <v>11265</v>
      </c>
      <c r="G12" s="466" t="s">
        <v>525</v>
      </c>
      <c r="H12" s="456" t="s">
        <v>524</v>
      </c>
    </row>
    <row r="13" spans="1:8" s="243" customFormat="1" ht="18.75" customHeight="1">
      <c r="A13" s="135" t="s">
        <v>526</v>
      </c>
      <c r="H13" s="234" t="s">
        <v>527</v>
      </c>
    </row>
    <row r="14" spans="1:8" s="231" customFormat="1" ht="15" customHeight="1">
      <c r="A14" s="266" t="s">
        <v>528</v>
      </c>
      <c r="H14" s="468" t="s">
        <v>529</v>
      </c>
    </row>
    <row r="15" s="231" customFormat="1" ht="15" customHeight="1">
      <c r="A15" s="231" t="s">
        <v>530</v>
      </c>
    </row>
    <row r="16" s="231" customFormat="1" ht="15" customHeight="1">
      <c r="A16" s="231" t="s">
        <v>531</v>
      </c>
    </row>
  </sheetData>
  <mergeCells count="9">
    <mergeCell ref="B4:C4"/>
    <mergeCell ref="D4:E4"/>
    <mergeCell ref="F4:G4"/>
    <mergeCell ref="A1:H1"/>
    <mergeCell ref="B3:C3"/>
    <mergeCell ref="D3:E3"/>
    <mergeCell ref="F3:G3"/>
    <mergeCell ref="A3:A6"/>
    <mergeCell ref="H3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D1">
      <selection activeCell="I23" sqref="I23"/>
    </sheetView>
  </sheetViews>
  <sheetFormatPr defaultColWidth="9.140625" defaultRowHeight="12.75"/>
  <cols>
    <col min="1" max="1" width="10.00390625" style="1" customWidth="1"/>
    <col min="2" max="2" width="9.140625" style="1" customWidth="1"/>
    <col min="3" max="3" width="9.57421875" style="1" bestFit="1" customWidth="1"/>
    <col min="4" max="4" width="13.57421875" style="1" customWidth="1"/>
    <col min="5" max="5" width="9.140625" style="1" customWidth="1"/>
    <col min="6" max="7" width="14.140625" style="1" customWidth="1"/>
    <col min="8" max="9" width="9.140625" style="1" customWidth="1"/>
    <col min="10" max="10" width="14.57421875" style="1" customWidth="1"/>
    <col min="11" max="11" width="14.421875" style="1" customWidth="1"/>
    <col min="12" max="12" width="12.8515625" style="1" customWidth="1"/>
    <col min="13" max="13" width="15.28125" style="1" customWidth="1"/>
    <col min="14" max="14" width="10.8515625" style="1" customWidth="1"/>
    <col min="15" max="16384" width="9.140625" style="1" customWidth="1"/>
  </cols>
  <sheetData>
    <row r="1" spans="1:14" ht="32.25" customHeight="1">
      <c r="A1" s="905" t="s">
        <v>194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</row>
    <row r="2" spans="1:14" ht="21.75" customHeight="1">
      <c r="A2" s="1" t="s">
        <v>195</v>
      </c>
      <c r="N2" s="24" t="s">
        <v>196</v>
      </c>
    </row>
    <row r="3" spans="1:14" ht="21.75" customHeight="1">
      <c r="A3" s="897" t="s">
        <v>49</v>
      </c>
      <c r="B3" s="826" t="s">
        <v>197</v>
      </c>
      <c r="C3" s="824"/>
      <c r="D3" s="824"/>
      <c r="E3" s="972" t="s">
        <v>198</v>
      </c>
      <c r="F3" s="824"/>
      <c r="G3" s="825"/>
      <c r="H3" s="826" t="s">
        <v>199</v>
      </c>
      <c r="I3" s="824"/>
      <c r="J3" s="824"/>
      <c r="K3" s="972" t="s">
        <v>200</v>
      </c>
      <c r="L3" s="972"/>
      <c r="M3" s="973"/>
      <c r="N3" s="901" t="s">
        <v>46</v>
      </c>
    </row>
    <row r="4" spans="1:14" ht="21.75" customHeight="1">
      <c r="A4" s="890"/>
      <c r="B4" s="33" t="s">
        <v>201</v>
      </c>
      <c r="C4" s="33" t="s">
        <v>202</v>
      </c>
      <c r="D4" s="61" t="s">
        <v>203</v>
      </c>
      <c r="E4" s="33" t="s">
        <v>204</v>
      </c>
      <c r="F4" s="823" t="s">
        <v>205</v>
      </c>
      <c r="G4" s="825"/>
      <c r="H4" s="134" t="s">
        <v>206</v>
      </c>
      <c r="I4" s="33" t="s">
        <v>202</v>
      </c>
      <c r="J4" s="33" t="s">
        <v>203</v>
      </c>
      <c r="K4" s="33" t="s">
        <v>204</v>
      </c>
      <c r="L4" s="823" t="s">
        <v>205</v>
      </c>
      <c r="M4" s="825"/>
      <c r="N4" s="902"/>
    </row>
    <row r="5" spans="1:14" ht="21.75" customHeight="1">
      <c r="A5" s="890"/>
      <c r="B5" s="17"/>
      <c r="C5" s="17"/>
      <c r="D5" s="126" t="s">
        <v>207</v>
      </c>
      <c r="E5" s="127" t="s">
        <v>208</v>
      </c>
      <c r="F5" s="33" t="s">
        <v>209</v>
      </c>
      <c r="G5" s="127" t="s">
        <v>191</v>
      </c>
      <c r="H5" s="8"/>
      <c r="I5" s="17"/>
      <c r="J5" s="127" t="s">
        <v>207</v>
      </c>
      <c r="K5" s="127" t="s">
        <v>208</v>
      </c>
      <c r="L5" s="127" t="s">
        <v>209</v>
      </c>
      <c r="M5" s="127" t="s">
        <v>210</v>
      </c>
      <c r="N5" s="902"/>
    </row>
    <row r="6" spans="1:14" ht="21.75" customHeight="1">
      <c r="A6" s="890"/>
      <c r="B6" s="17" t="s">
        <v>986</v>
      </c>
      <c r="C6" s="17" t="s">
        <v>211</v>
      </c>
      <c r="D6" s="17"/>
      <c r="E6" s="17" t="s">
        <v>986</v>
      </c>
      <c r="F6" s="15"/>
      <c r="G6" s="17"/>
      <c r="H6" s="17" t="s">
        <v>986</v>
      </c>
      <c r="I6" s="17" t="s">
        <v>211</v>
      </c>
      <c r="J6" s="17"/>
      <c r="K6" s="17" t="s">
        <v>986</v>
      </c>
      <c r="L6" s="15"/>
      <c r="M6" s="17"/>
      <c r="N6" s="902"/>
    </row>
    <row r="7" spans="1:14" ht="21.75" customHeight="1">
      <c r="A7" s="891"/>
      <c r="B7" s="11" t="s">
        <v>212</v>
      </c>
      <c r="C7" s="12" t="s">
        <v>213</v>
      </c>
      <c r="D7" s="12" t="s">
        <v>214</v>
      </c>
      <c r="E7" s="12" t="s">
        <v>215</v>
      </c>
      <c r="F7" s="12" t="s">
        <v>1148</v>
      </c>
      <c r="G7" s="12" t="s">
        <v>1149</v>
      </c>
      <c r="H7" s="11" t="s">
        <v>212</v>
      </c>
      <c r="I7" s="12" t="s">
        <v>213</v>
      </c>
      <c r="J7" s="12" t="s">
        <v>214</v>
      </c>
      <c r="K7" s="12" t="s">
        <v>215</v>
      </c>
      <c r="L7" s="12" t="s">
        <v>1148</v>
      </c>
      <c r="M7" s="12" t="s">
        <v>1149</v>
      </c>
      <c r="N7" s="903"/>
    </row>
    <row r="8" spans="1:14" s="272" customFormat="1" ht="18.75" customHeight="1">
      <c r="A8" s="112" t="s">
        <v>926</v>
      </c>
      <c r="B8" s="270">
        <v>3</v>
      </c>
      <c r="C8" s="442">
        <v>13432</v>
      </c>
      <c r="D8" s="692">
        <v>1657</v>
      </c>
      <c r="E8" s="442">
        <v>774</v>
      </c>
      <c r="F8" s="699">
        <v>135</v>
      </c>
      <c r="G8" s="699">
        <v>190</v>
      </c>
      <c r="H8" s="414">
        <v>0</v>
      </c>
      <c r="I8" s="414">
        <v>0</v>
      </c>
      <c r="J8" s="414">
        <v>0</v>
      </c>
      <c r="K8" s="414">
        <v>0</v>
      </c>
      <c r="L8" s="414">
        <v>0</v>
      </c>
      <c r="M8" s="415">
        <v>0</v>
      </c>
      <c r="N8" s="270" t="s">
        <v>926</v>
      </c>
    </row>
    <row r="9" spans="1:14" s="272" customFormat="1" ht="18.75" customHeight="1">
      <c r="A9" s="112" t="s">
        <v>990</v>
      </c>
      <c r="B9" s="270">
        <v>3</v>
      </c>
      <c r="C9" s="442">
        <v>13281</v>
      </c>
      <c r="D9" s="692">
        <v>1657</v>
      </c>
      <c r="E9" s="442">
        <v>721</v>
      </c>
      <c r="F9" s="699">
        <v>142</v>
      </c>
      <c r="G9" s="699">
        <v>972</v>
      </c>
      <c r="H9" s="414">
        <v>0</v>
      </c>
      <c r="I9" s="414">
        <v>0</v>
      </c>
      <c r="J9" s="414">
        <v>0</v>
      </c>
      <c r="K9" s="414">
        <v>0</v>
      </c>
      <c r="L9" s="414">
        <v>0</v>
      </c>
      <c r="M9" s="415">
        <v>0</v>
      </c>
      <c r="N9" s="270" t="s">
        <v>990</v>
      </c>
    </row>
    <row r="10" spans="1:14" s="272" customFormat="1" ht="18.75" customHeight="1">
      <c r="A10" s="112" t="s">
        <v>927</v>
      </c>
      <c r="B10" s="270">
        <v>2</v>
      </c>
      <c r="C10" s="442">
        <v>10076</v>
      </c>
      <c r="D10" s="692">
        <v>1213</v>
      </c>
      <c r="E10" s="442">
        <v>635</v>
      </c>
      <c r="F10" s="699">
        <v>129</v>
      </c>
      <c r="G10" s="699">
        <v>804</v>
      </c>
      <c r="H10" s="414">
        <v>0</v>
      </c>
      <c r="I10" s="414">
        <v>0</v>
      </c>
      <c r="J10" s="414">
        <v>0</v>
      </c>
      <c r="K10" s="414">
        <v>0</v>
      </c>
      <c r="L10" s="414">
        <v>0</v>
      </c>
      <c r="M10" s="415">
        <v>0</v>
      </c>
      <c r="N10" s="270" t="s">
        <v>927</v>
      </c>
    </row>
    <row r="11" spans="1:14" s="272" customFormat="1" ht="18.75" customHeight="1">
      <c r="A11" s="112" t="s">
        <v>928</v>
      </c>
      <c r="B11" s="270">
        <v>2</v>
      </c>
      <c r="C11" s="442">
        <v>8554</v>
      </c>
      <c r="D11" s="692">
        <v>1142</v>
      </c>
      <c r="E11" s="442">
        <v>633</v>
      </c>
      <c r="F11" s="699">
        <v>151</v>
      </c>
      <c r="G11" s="699">
        <v>948</v>
      </c>
      <c r="H11" s="414">
        <v>0</v>
      </c>
      <c r="I11" s="414">
        <v>0</v>
      </c>
      <c r="J11" s="414">
        <v>0</v>
      </c>
      <c r="K11" s="414">
        <v>0</v>
      </c>
      <c r="L11" s="414">
        <v>0</v>
      </c>
      <c r="M11" s="415">
        <v>0</v>
      </c>
      <c r="N11" s="270" t="s">
        <v>928</v>
      </c>
    </row>
    <row r="12" spans="1:14" s="272" customFormat="1" ht="18.75" customHeight="1">
      <c r="A12" s="112" t="s">
        <v>943</v>
      </c>
      <c r="B12" s="270">
        <v>2</v>
      </c>
      <c r="C12" s="442">
        <v>8554</v>
      </c>
      <c r="D12" s="692">
        <v>1142</v>
      </c>
      <c r="E12" s="442">
        <v>598</v>
      </c>
      <c r="F12" s="699">
        <v>141</v>
      </c>
      <c r="G12" s="699">
        <v>759</v>
      </c>
      <c r="H12" s="414">
        <v>0</v>
      </c>
      <c r="I12" s="414">
        <v>0</v>
      </c>
      <c r="J12" s="414">
        <v>0</v>
      </c>
      <c r="K12" s="414">
        <v>0</v>
      </c>
      <c r="L12" s="414">
        <v>0</v>
      </c>
      <c r="M12" s="415">
        <v>0</v>
      </c>
      <c r="N12" s="270" t="s">
        <v>943</v>
      </c>
    </row>
    <row r="13" spans="1:14" s="275" customFormat="1" ht="18.75" customHeight="1">
      <c r="A13" s="273" t="s">
        <v>929</v>
      </c>
      <c r="B13" s="477">
        <v>2</v>
      </c>
      <c r="C13" s="725">
        <v>8554</v>
      </c>
      <c r="D13" s="780">
        <v>1142</v>
      </c>
      <c r="E13" s="290">
        <f>SUM(E14:E25)</f>
        <v>593</v>
      </c>
      <c r="F13" s="701">
        <f>SUM(F14:F25)</f>
        <v>147</v>
      </c>
      <c r="G13" s="701">
        <f>SUM(G14:G25)</f>
        <v>716</v>
      </c>
      <c r="H13" s="472" t="s">
        <v>536</v>
      </c>
      <c r="I13" s="472" t="s">
        <v>536</v>
      </c>
      <c r="J13" s="472" t="s">
        <v>536</v>
      </c>
      <c r="K13" s="318">
        <f>SUM(K14:K25)</f>
        <v>0</v>
      </c>
      <c r="L13" s="318">
        <f>SUM(L14:L25)</f>
        <v>0</v>
      </c>
      <c r="M13" s="318">
        <f>SUM(M14:M25)</f>
        <v>0</v>
      </c>
      <c r="N13" s="274" t="s">
        <v>929</v>
      </c>
    </row>
    <row r="14" spans="1:14" s="272" customFormat="1" ht="18.75" customHeight="1">
      <c r="A14" s="325" t="s">
        <v>1031</v>
      </c>
      <c r="B14" s="473">
        <v>2</v>
      </c>
      <c r="C14" s="293">
        <v>8554</v>
      </c>
      <c r="D14" s="544">
        <v>1142</v>
      </c>
      <c r="E14" s="293">
        <v>52</v>
      </c>
      <c r="F14" s="705">
        <v>12</v>
      </c>
      <c r="G14" s="705">
        <v>68</v>
      </c>
      <c r="H14" s="473" t="s">
        <v>152</v>
      </c>
      <c r="I14" s="473" t="s">
        <v>152</v>
      </c>
      <c r="J14" s="473" t="s">
        <v>152</v>
      </c>
      <c r="K14" s="473" t="s">
        <v>152</v>
      </c>
      <c r="L14" s="473" t="s">
        <v>152</v>
      </c>
      <c r="M14" s="473" t="s">
        <v>152</v>
      </c>
      <c r="N14" s="326" t="s">
        <v>1032</v>
      </c>
    </row>
    <row r="15" spans="1:14" s="272" customFormat="1" ht="18.75" customHeight="1">
      <c r="A15" s="325" t="s">
        <v>1033</v>
      </c>
      <c r="B15" s="473">
        <v>2</v>
      </c>
      <c r="C15" s="293">
        <v>8554</v>
      </c>
      <c r="D15" s="544">
        <v>1142</v>
      </c>
      <c r="E15" s="293">
        <v>48</v>
      </c>
      <c r="F15" s="705">
        <v>9</v>
      </c>
      <c r="G15" s="705">
        <v>65</v>
      </c>
      <c r="H15" s="473" t="s">
        <v>152</v>
      </c>
      <c r="I15" s="473" t="s">
        <v>152</v>
      </c>
      <c r="J15" s="473" t="s">
        <v>152</v>
      </c>
      <c r="K15" s="473" t="s">
        <v>152</v>
      </c>
      <c r="L15" s="473" t="s">
        <v>152</v>
      </c>
      <c r="M15" s="473" t="s">
        <v>152</v>
      </c>
      <c r="N15" s="326" t="s">
        <v>1034</v>
      </c>
    </row>
    <row r="16" spans="1:14" s="272" customFormat="1" ht="18.75" customHeight="1">
      <c r="A16" s="325" t="s">
        <v>1035</v>
      </c>
      <c r="B16" s="473">
        <v>2</v>
      </c>
      <c r="C16" s="293">
        <v>8554</v>
      </c>
      <c r="D16" s="544">
        <v>1142</v>
      </c>
      <c r="E16" s="293">
        <v>48</v>
      </c>
      <c r="F16" s="705">
        <v>8</v>
      </c>
      <c r="G16" s="705">
        <v>69</v>
      </c>
      <c r="H16" s="473" t="s">
        <v>152</v>
      </c>
      <c r="I16" s="473" t="s">
        <v>152</v>
      </c>
      <c r="J16" s="473" t="s">
        <v>152</v>
      </c>
      <c r="K16" s="473" t="s">
        <v>152</v>
      </c>
      <c r="L16" s="473" t="s">
        <v>152</v>
      </c>
      <c r="M16" s="473" t="s">
        <v>152</v>
      </c>
      <c r="N16" s="326" t="s">
        <v>1036</v>
      </c>
    </row>
    <row r="17" spans="1:14" s="272" customFormat="1" ht="18.75" customHeight="1">
      <c r="A17" s="325" t="s">
        <v>1037</v>
      </c>
      <c r="B17" s="473">
        <v>2</v>
      </c>
      <c r="C17" s="293">
        <v>8554</v>
      </c>
      <c r="D17" s="544">
        <v>1142</v>
      </c>
      <c r="E17" s="293">
        <v>50</v>
      </c>
      <c r="F17" s="705">
        <v>15</v>
      </c>
      <c r="G17" s="705">
        <v>61</v>
      </c>
      <c r="H17" s="473" t="s">
        <v>152</v>
      </c>
      <c r="I17" s="473" t="s">
        <v>152</v>
      </c>
      <c r="J17" s="473" t="s">
        <v>152</v>
      </c>
      <c r="K17" s="473" t="s">
        <v>152</v>
      </c>
      <c r="L17" s="473" t="s">
        <v>152</v>
      </c>
      <c r="M17" s="473" t="s">
        <v>152</v>
      </c>
      <c r="N17" s="326" t="s">
        <v>1038</v>
      </c>
    </row>
    <row r="18" spans="1:14" s="272" customFormat="1" ht="18.75" customHeight="1">
      <c r="A18" s="325" t="s">
        <v>1039</v>
      </c>
      <c r="B18" s="473">
        <v>2</v>
      </c>
      <c r="C18" s="293">
        <v>8554</v>
      </c>
      <c r="D18" s="544">
        <v>1142</v>
      </c>
      <c r="E18" s="293">
        <v>54</v>
      </c>
      <c r="F18" s="705">
        <v>17</v>
      </c>
      <c r="G18" s="705">
        <v>55</v>
      </c>
      <c r="H18" s="473" t="s">
        <v>152</v>
      </c>
      <c r="I18" s="473" t="s">
        <v>152</v>
      </c>
      <c r="J18" s="473" t="s">
        <v>152</v>
      </c>
      <c r="K18" s="473" t="s">
        <v>152</v>
      </c>
      <c r="L18" s="473" t="s">
        <v>152</v>
      </c>
      <c r="M18" s="473" t="s">
        <v>152</v>
      </c>
      <c r="N18" s="326" t="s">
        <v>1040</v>
      </c>
    </row>
    <row r="19" spans="1:14" s="272" customFormat="1" ht="18.75" customHeight="1">
      <c r="A19" s="325" t="s">
        <v>1041</v>
      </c>
      <c r="B19" s="473">
        <v>2</v>
      </c>
      <c r="C19" s="293">
        <v>8554</v>
      </c>
      <c r="D19" s="544">
        <v>1142</v>
      </c>
      <c r="E19" s="293">
        <v>40</v>
      </c>
      <c r="F19" s="705">
        <v>10</v>
      </c>
      <c r="G19" s="705">
        <v>47</v>
      </c>
      <c r="H19" s="473" t="s">
        <v>152</v>
      </c>
      <c r="I19" s="473" t="s">
        <v>152</v>
      </c>
      <c r="J19" s="473" t="s">
        <v>152</v>
      </c>
      <c r="K19" s="473" t="s">
        <v>152</v>
      </c>
      <c r="L19" s="473" t="s">
        <v>152</v>
      </c>
      <c r="M19" s="473" t="s">
        <v>152</v>
      </c>
      <c r="N19" s="326" t="s">
        <v>1042</v>
      </c>
    </row>
    <row r="20" spans="1:14" s="272" customFormat="1" ht="18.75" customHeight="1">
      <c r="A20" s="325" t="s">
        <v>1043</v>
      </c>
      <c r="B20" s="473">
        <v>2</v>
      </c>
      <c r="C20" s="293">
        <v>8554</v>
      </c>
      <c r="D20" s="544">
        <v>1142</v>
      </c>
      <c r="E20" s="293">
        <v>52</v>
      </c>
      <c r="F20" s="705">
        <v>13</v>
      </c>
      <c r="G20" s="705">
        <v>56</v>
      </c>
      <c r="H20" s="473" t="s">
        <v>152</v>
      </c>
      <c r="I20" s="473" t="s">
        <v>152</v>
      </c>
      <c r="J20" s="473" t="s">
        <v>152</v>
      </c>
      <c r="K20" s="473" t="s">
        <v>152</v>
      </c>
      <c r="L20" s="473" t="s">
        <v>152</v>
      </c>
      <c r="M20" s="473" t="s">
        <v>152</v>
      </c>
      <c r="N20" s="326" t="s">
        <v>1044</v>
      </c>
    </row>
    <row r="21" spans="1:14" s="272" customFormat="1" ht="18.75" customHeight="1">
      <c r="A21" s="325" t="s">
        <v>1045</v>
      </c>
      <c r="B21" s="473">
        <v>2</v>
      </c>
      <c r="C21" s="293">
        <v>8554</v>
      </c>
      <c r="D21" s="544">
        <v>1142</v>
      </c>
      <c r="E21" s="293">
        <v>56</v>
      </c>
      <c r="F21" s="705">
        <v>25</v>
      </c>
      <c r="G21" s="705">
        <v>59</v>
      </c>
      <c r="H21" s="473" t="s">
        <v>152</v>
      </c>
      <c r="I21" s="473" t="s">
        <v>152</v>
      </c>
      <c r="J21" s="473" t="s">
        <v>152</v>
      </c>
      <c r="K21" s="473" t="s">
        <v>152</v>
      </c>
      <c r="L21" s="473" t="s">
        <v>152</v>
      </c>
      <c r="M21" s="473" t="s">
        <v>152</v>
      </c>
      <c r="N21" s="326" t="s">
        <v>1046</v>
      </c>
    </row>
    <row r="22" spans="1:14" s="272" customFormat="1" ht="18.75" customHeight="1">
      <c r="A22" s="325" t="s">
        <v>1095</v>
      </c>
      <c r="B22" s="473">
        <v>2</v>
      </c>
      <c r="C22" s="293">
        <v>8554</v>
      </c>
      <c r="D22" s="544">
        <v>1142</v>
      </c>
      <c r="E22" s="293">
        <v>49</v>
      </c>
      <c r="F22" s="705">
        <v>8</v>
      </c>
      <c r="G22" s="705">
        <v>55</v>
      </c>
      <c r="H22" s="473" t="s">
        <v>152</v>
      </c>
      <c r="I22" s="473" t="s">
        <v>152</v>
      </c>
      <c r="J22" s="473" t="s">
        <v>152</v>
      </c>
      <c r="K22" s="473" t="s">
        <v>152</v>
      </c>
      <c r="L22" s="473" t="s">
        <v>152</v>
      </c>
      <c r="M22" s="473" t="s">
        <v>152</v>
      </c>
      <c r="N22" s="326" t="s">
        <v>1096</v>
      </c>
    </row>
    <row r="23" spans="1:14" s="272" customFormat="1" ht="18.75" customHeight="1">
      <c r="A23" s="325" t="s">
        <v>1097</v>
      </c>
      <c r="B23" s="473">
        <v>2</v>
      </c>
      <c r="C23" s="293">
        <v>8554</v>
      </c>
      <c r="D23" s="544">
        <v>1142</v>
      </c>
      <c r="E23" s="293">
        <v>42</v>
      </c>
      <c r="F23" s="705">
        <v>11</v>
      </c>
      <c r="G23" s="705">
        <v>50</v>
      </c>
      <c r="H23" s="473" t="s">
        <v>152</v>
      </c>
      <c r="I23" s="473" t="s">
        <v>152</v>
      </c>
      <c r="J23" s="473" t="s">
        <v>152</v>
      </c>
      <c r="K23" s="473" t="s">
        <v>152</v>
      </c>
      <c r="L23" s="473" t="s">
        <v>152</v>
      </c>
      <c r="M23" s="473" t="s">
        <v>152</v>
      </c>
      <c r="N23" s="326" t="s">
        <v>1098</v>
      </c>
    </row>
    <row r="24" spans="1:14" s="272" customFormat="1" ht="18.75" customHeight="1">
      <c r="A24" s="325" t="s">
        <v>1099</v>
      </c>
      <c r="B24" s="779">
        <v>2</v>
      </c>
      <c r="C24" s="284">
        <v>8554</v>
      </c>
      <c r="D24" s="740">
        <v>1142</v>
      </c>
      <c r="E24" s="284">
        <v>52</v>
      </c>
      <c r="F24" s="737">
        <v>11</v>
      </c>
      <c r="G24" s="705">
        <v>62</v>
      </c>
      <c r="H24" s="473" t="s">
        <v>152</v>
      </c>
      <c r="I24" s="473" t="s">
        <v>152</v>
      </c>
      <c r="J24" s="473" t="s">
        <v>152</v>
      </c>
      <c r="K24" s="473" t="s">
        <v>152</v>
      </c>
      <c r="L24" s="473" t="s">
        <v>152</v>
      </c>
      <c r="M24" s="473" t="s">
        <v>152</v>
      </c>
      <c r="N24" s="326" t="s">
        <v>1100</v>
      </c>
    </row>
    <row r="25" spans="1:14" s="272" customFormat="1" ht="18.75" customHeight="1">
      <c r="A25" s="329" t="s">
        <v>1101</v>
      </c>
      <c r="B25" s="474">
        <v>2</v>
      </c>
      <c r="C25" s="286">
        <v>8554</v>
      </c>
      <c r="D25" s="545">
        <v>1142</v>
      </c>
      <c r="E25" s="286">
        <v>50</v>
      </c>
      <c r="F25" s="706">
        <v>8</v>
      </c>
      <c r="G25" s="706">
        <v>69</v>
      </c>
      <c r="H25" s="475" t="s">
        <v>152</v>
      </c>
      <c r="I25" s="475" t="s">
        <v>152</v>
      </c>
      <c r="J25" s="475" t="s">
        <v>152</v>
      </c>
      <c r="K25" s="475" t="s">
        <v>152</v>
      </c>
      <c r="L25" s="475" t="s">
        <v>152</v>
      </c>
      <c r="M25" s="475" t="s">
        <v>152</v>
      </c>
      <c r="N25" s="330" t="s">
        <v>1102</v>
      </c>
    </row>
    <row r="26" spans="1:14" s="243" customFormat="1" ht="15" customHeight="1">
      <c r="A26" s="135" t="s">
        <v>507</v>
      </c>
      <c r="N26" s="234" t="s">
        <v>532</v>
      </c>
    </row>
    <row r="27" spans="1:14" s="231" customFormat="1" ht="15" customHeight="1">
      <c r="A27" s="266" t="s">
        <v>533</v>
      </c>
      <c r="N27" s="476" t="s">
        <v>193</v>
      </c>
    </row>
    <row r="28" s="231" customFormat="1" ht="15" customHeight="1">
      <c r="A28" s="266" t="s">
        <v>534</v>
      </c>
    </row>
    <row r="29" s="231" customFormat="1" ht="15" customHeight="1">
      <c r="A29" s="231" t="s">
        <v>535</v>
      </c>
    </row>
    <row r="30" ht="15" customHeight="1"/>
  </sheetData>
  <mergeCells count="9">
    <mergeCell ref="F4:G4"/>
    <mergeCell ref="L4:M4"/>
    <mergeCell ref="A1:N1"/>
    <mergeCell ref="B3:D3"/>
    <mergeCell ref="E3:G3"/>
    <mergeCell ref="H3:J3"/>
    <mergeCell ref="K3:M3"/>
    <mergeCell ref="A3:A7"/>
    <mergeCell ref="N3:N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B1">
      <selection activeCell="M23" sqref="M23"/>
    </sheetView>
  </sheetViews>
  <sheetFormatPr defaultColWidth="9.140625" defaultRowHeight="12.75"/>
  <cols>
    <col min="1" max="1" width="13.140625" style="1" customWidth="1"/>
    <col min="2" max="2" width="9.8515625" style="1" customWidth="1"/>
    <col min="3" max="3" width="9.28125" style="1" customWidth="1"/>
    <col min="4" max="4" width="9.421875" style="1" customWidth="1"/>
    <col min="5" max="5" width="10.421875" style="1" customWidth="1"/>
    <col min="6" max="7" width="13.57421875" style="1" customWidth="1"/>
    <col min="8" max="8" width="9.7109375" style="1" customWidth="1"/>
    <col min="9" max="10" width="8.7109375" style="1" customWidth="1"/>
    <col min="11" max="11" width="9.8515625" style="1" customWidth="1"/>
    <col min="12" max="13" width="13.8515625" style="1" customWidth="1"/>
    <col min="14" max="14" width="12.140625" style="1" customWidth="1"/>
    <col min="15" max="16384" width="9.140625" style="1" customWidth="1"/>
  </cols>
  <sheetData>
    <row r="1" spans="1:14" ht="32.25" customHeight="1">
      <c r="A1" s="905" t="s">
        <v>216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</row>
    <row r="2" spans="1:14" ht="22.5" customHeight="1">
      <c r="A2" s="1" t="s">
        <v>195</v>
      </c>
      <c r="N2" s="24" t="s">
        <v>196</v>
      </c>
    </row>
    <row r="3" spans="1:14" ht="21.75" customHeight="1">
      <c r="A3" s="892" t="s">
        <v>51</v>
      </c>
      <c r="B3" s="826" t="s">
        <v>217</v>
      </c>
      <c r="C3" s="824"/>
      <c r="D3" s="824"/>
      <c r="E3" s="824" t="s">
        <v>218</v>
      </c>
      <c r="F3" s="824"/>
      <c r="G3" s="825"/>
      <c r="H3" s="826" t="s">
        <v>219</v>
      </c>
      <c r="I3" s="824"/>
      <c r="J3" s="824"/>
      <c r="K3" s="824" t="s">
        <v>220</v>
      </c>
      <c r="L3" s="824"/>
      <c r="M3" s="825"/>
      <c r="N3" s="901" t="s">
        <v>1209</v>
      </c>
    </row>
    <row r="4" spans="1:14" ht="21.75" customHeight="1">
      <c r="A4" s="890"/>
      <c r="B4" s="33" t="s">
        <v>201</v>
      </c>
      <c r="C4" s="33" t="s">
        <v>202</v>
      </c>
      <c r="D4" s="61" t="s">
        <v>203</v>
      </c>
      <c r="E4" s="33" t="s">
        <v>204</v>
      </c>
      <c r="F4" s="823" t="s">
        <v>205</v>
      </c>
      <c r="G4" s="825"/>
      <c r="H4" s="134" t="s">
        <v>206</v>
      </c>
      <c r="I4" s="33" t="s">
        <v>202</v>
      </c>
      <c r="J4" s="33" t="s">
        <v>203</v>
      </c>
      <c r="K4" s="33" t="s">
        <v>204</v>
      </c>
      <c r="L4" s="823" t="s">
        <v>205</v>
      </c>
      <c r="M4" s="825"/>
      <c r="N4" s="902"/>
    </row>
    <row r="5" spans="1:14" ht="21.75" customHeight="1">
      <c r="A5" s="890"/>
      <c r="B5" s="17"/>
      <c r="C5" s="17"/>
      <c r="D5" s="126" t="s">
        <v>207</v>
      </c>
      <c r="E5" s="127" t="s">
        <v>208</v>
      </c>
      <c r="F5" s="33" t="s">
        <v>209</v>
      </c>
      <c r="G5" s="127" t="s">
        <v>191</v>
      </c>
      <c r="H5" s="8"/>
      <c r="I5" s="17"/>
      <c r="J5" s="127" t="s">
        <v>207</v>
      </c>
      <c r="K5" s="127" t="s">
        <v>208</v>
      </c>
      <c r="L5" s="127" t="s">
        <v>209</v>
      </c>
      <c r="M5" s="127" t="s">
        <v>210</v>
      </c>
      <c r="N5" s="902"/>
    </row>
    <row r="6" spans="1:14" ht="21.75" customHeight="1">
      <c r="A6" s="890"/>
      <c r="B6" s="17" t="s">
        <v>986</v>
      </c>
      <c r="C6" s="17" t="s">
        <v>221</v>
      </c>
      <c r="D6" s="17"/>
      <c r="E6" s="17" t="s">
        <v>986</v>
      </c>
      <c r="F6" s="15"/>
      <c r="G6" s="17"/>
      <c r="H6" s="8" t="s">
        <v>986</v>
      </c>
      <c r="I6" s="17" t="s">
        <v>221</v>
      </c>
      <c r="J6" s="17"/>
      <c r="K6" s="17" t="s">
        <v>986</v>
      </c>
      <c r="L6" s="15"/>
      <c r="M6" s="17"/>
      <c r="N6" s="902"/>
    </row>
    <row r="7" spans="1:14" ht="21.75" customHeight="1">
      <c r="A7" s="891"/>
      <c r="B7" s="11" t="s">
        <v>212</v>
      </c>
      <c r="C7" s="12" t="s">
        <v>213</v>
      </c>
      <c r="D7" s="12" t="s">
        <v>214</v>
      </c>
      <c r="E7" s="12" t="s">
        <v>215</v>
      </c>
      <c r="F7" s="12" t="s">
        <v>1148</v>
      </c>
      <c r="G7" s="12" t="s">
        <v>1149</v>
      </c>
      <c r="H7" s="11" t="s">
        <v>212</v>
      </c>
      <c r="I7" s="12" t="s">
        <v>213</v>
      </c>
      <c r="J7" s="12" t="s">
        <v>214</v>
      </c>
      <c r="K7" s="12" t="s">
        <v>215</v>
      </c>
      <c r="L7" s="12" t="s">
        <v>1148</v>
      </c>
      <c r="M7" s="12" t="s">
        <v>1149</v>
      </c>
      <c r="N7" s="903"/>
    </row>
    <row r="8" spans="1:14" s="272" customFormat="1" ht="18" customHeight="1">
      <c r="A8" s="325" t="s">
        <v>926</v>
      </c>
      <c r="B8" s="85">
        <v>1</v>
      </c>
      <c r="C8" s="85">
        <v>653</v>
      </c>
      <c r="D8" s="85">
        <v>319</v>
      </c>
      <c r="E8" s="729">
        <v>206</v>
      </c>
      <c r="F8" s="730">
        <v>13</v>
      </c>
      <c r="G8" s="85">
        <v>1.4</v>
      </c>
      <c r="H8" s="85">
        <v>2</v>
      </c>
      <c r="I8" s="622">
        <v>4448</v>
      </c>
      <c r="J8" s="85">
        <v>1050</v>
      </c>
      <c r="K8" s="293">
        <v>1129</v>
      </c>
      <c r="L8" s="705">
        <v>180</v>
      </c>
      <c r="M8" s="544">
        <v>124</v>
      </c>
      <c r="N8" s="326" t="s">
        <v>926</v>
      </c>
    </row>
    <row r="9" spans="1:14" s="272" customFormat="1" ht="18" customHeight="1">
      <c r="A9" s="325" t="s">
        <v>990</v>
      </c>
      <c r="B9" s="85">
        <v>1</v>
      </c>
      <c r="C9" s="85">
        <v>653</v>
      </c>
      <c r="D9" s="85">
        <v>319</v>
      </c>
      <c r="E9" s="729">
        <v>68</v>
      </c>
      <c r="F9" s="730">
        <v>1</v>
      </c>
      <c r="G9" s="283">
        <v>3</v>
      </c>
      <c r="H9" s="85">
        <v>3</v>
      </c>
      <c r="I9" s="622">
        <v>7653</v>
      </c>
      <c r="J9" s="85">
        <v>1524</v>
      </c>
      <c r="K9" s="293">
        <v>1479</v>
      </c>
      <c r="L9" s="705">
        <v>236</v>
      </c>
      <c r="M9" s="544">
        <v>861</v>
      </c>
      <c r="N9" s="326" t="s">
        <v>990</v>
      </c>
    </row>
    <row r="10" spans="1:14" s="272" customFormat="1" ht="18" customHeight="1">
      <c r="A10" s="325" t="s">
        <v>927</v>
      </c>
      <c r="B10" s="473" t="s">
        <v>1201</v>
      </c>
      <c r="C10" s="473" t="s">
        <v>1201</v>
      </c>
      <c r="D10" s="473" t="s">
        <v>1201</v>
      </c>
      <c r="E10" s="473" t="s">
        <v>1201</v>
      </c>
      <c r="F10" s="473" t="s">
        <v>1201</v>
      </c>
      <c r="G10" s="473" t="s">
        <v>1201</v>
      </c>
      <c r="H10" s="85">
        <v>3</v>
      </c>
      <c r="I10" s="622">
        <v>13901</v>
      </c>
      <c r="J10" s="85">
        <v>2202</v>
      </c>
      <c r="K10" s="293">
        <v>1620</v>
      </c>
      <c r="L10" s="705">
        <v>309</v>
      </c>
      <c r="M10" s="544">
        <v>973</v>
      </c>
      <c r="N10" s="326" t="s">
        <v>927</v>
      </c>
    </row>
    <row r="11" spans="1:14" s="272" customFormat="1" ht="18" customHeight="1">
      <c r="A11" s="325" t="s">
        <v>928</v>
      </c>
      <c r="B11" s="473" t="s">
        <v>1201</v>
      </c>
      <c r="C11" s="473" t="s">
        <v>1201</v>
      </c>
      <c r="D11" s="473" t="s">
        <v>1201</v>
      </c>
      <c r="E11" s="473" t="s">
        <v>1201</v>
      </c>
      <c r="F11" s="473" t="s">
        <v>1201</v>
      </c>
      <c r="G11" s="473" t="s">
        <v>1201</v>
      </c>
      <c r="H11" s="85">
        <v>3</v>
      </c>
      <c r="I11" s="622">
        <v>13901</v>
      </c>
      <c r="J11" s="85">
        <v>2248</v>
      </c>
      <c r="K11" s="293">
        <v>1687</v>
      </c>
      <c r="L11" s="705">
        <v>388</v>
      </c>
      <c r="M11" s="544">
        <v>1470</v>
      </c>
      <c r="N11" s="326" t="s">
        <v>928</v>
      </c>
    </row>
    <row r="12" spans="1:14" s="272" customFormat="1" ht="18" customHeight="1">
      <c r="A12" s="325" t="s">
        <v>943</v>
      </c>
      <c r="B12" s="473" t="s">
        <v>1201</v>
      </c>
      <c r="C12" s="473" t="s">
        <v>1201</v>
      </c>
      <c r="D12" s="473" t="s">
        <v>1201</v>
      </c>
      <c r="E12" s="473" t="s">
        <v>1201</v>
      </c>
      <c r="F12" s="473" t="s">
        <v>1201</v>
      </c>
      <c r="G12" s="473" t="s">
        <v>1201</v>
      </c>
      <c r="H12" s="85">
        <v>3</v>
      </c>
      <c r="I12" s="622">
        <v>13901</v>
      </c>
      <c r="J12" s="85">
        <v>2248</v>
      </c>
      <c r="K12" s="293">
        <v>1805</v>
      </c>
      <c r="L12" s="705">
        <v>470</v>
      </c>
      <c r="M12" s="544">
        <v>1593</v>
      </c>
      <c r="N12" s="326" t="s">
        <v>943</v>
      </c>
    </row>
    <row r="13" spans="1:14" s="482" customFormat="1" ht="18" customHeight="1">
      <c r="A13" s="478" t="s">
        <v>929</v>
      </c>
      <c r="B13" s="479" t="s">
        <v>1201</v>
      </c>
      <c r="C13" s="479" t="s">
        <v>1201</v>
      </c>
      <c r="D13" s="479" t="s">
        <v>1201</v>
      </c>
      <c r="E13" s="479" t="s">
        <v>1201</v>
      </c>
      <c r="F13" s="479" t="s">
        <v>1201</v>
      </c>
      <c r="G13" s="479" t="s">
        <v>1201</v>
      </c>
      <c r="H13" s="480">
        <v>3</v>
      </c>
      <c r="I13" s="784">
        <v>13901</v>
      </c>
      <c r="J13" s="782">
        <v>2248</v>
      </c>
      <c r="K13" s="731">
        <f>SUM(K14:K25)</f>
        <v>1760</v>
      </c>
      <c r="L13" s="785">
        <f>SUM(L14:L25)</f>
        <v>520</v>
      </c>
      <c r="M13" s="728">
        <f>SUM(M14:M25)</f>
        <v>1902</v>
      </c>
      <c r="N13" s="481" t="s">
        <v>929</v>
      </c>
    </row>
    <row r="14" spans="1:14" s="272" customFormat="1" ht="18" customHeight="1">
      <c r="A14" s="325" t="s">
        <v>1031</v>
      </c>
      <c r="B14" s="473" t="s">
        <v>126</v>
      </c>
      <c r="C14" s="473" t="s">
        <v>126</v>
      </c>
      <c r="D14" s="473" t="s">
        <v>126</v>
      </c>
      <c r="E14" s="473" t="s">
        <v>126</v>
      </c>
      <c r="F14" s="473" t="s">
        <v>126</v>
      </c>
      <c r="G14" s="473" t="s">
        <v>126</v>
      </c>
      <c r="H14" s="781">
        <v>3</v>
      </c>
      <c r="I14" s="622">
        <v>13901</v>
      </c>
      <c r="J14" s="781">
        <v>2248</v>
      </c>
      <c r="K14" s="293">
        <v>152</v>
      </c>
      <c r="L14" s="705">
        <v>33</v>
      </c>
      <c r="M14" s="544">
        <v>164</v>
      </c>
      <c r="N14" s="326" t="s">
        <v>1032</v>
      </c>
    </row>
    <row r="15" spans="1:14" s="272" customFormat="1" ht="18" customHeight="1">
      <c r="A15" s="325" t="s">
        <v>1033</v>
      </c>
      <c r="B15" s="473" t="s">
        <v>126</v>
      </c>
      <c r="C15" s="473" t="s">
        <v>126</v>
      </c>
      <c r="D15" s="473" t="s">
        <v>126</v>
      </c>
      <c r="E15" s="473" t="s">
        <v>126</v>
      </c>
      <c r="F15" s="473" t="s">
        <v>126</v>
      </c>
      <c r="G15" s="473" t="s">
        <v>126</v>
      </c>
      <c r="H15" s="781">
        <v>3</v>
      </c>
      <c r="I15" s="622">
        <v>13901</v>
      </c>
      <c r="J15" s="781">
        <v>2248</v>
      </c>
      <c r="K15" s="293">
        <v>126</v>
      </c>
      <c r="L15" s="705">
        <v>31</v>
      </c>
      <c r="M15" s="544">
        <v>168</v>
      </c>
      <c r="N15" s="326" t="s">
        <v>1034</v>
      </c>
    </row>
    <row r="16" spans="1:14" s="272" customFormat="1" ht="18" customHeight="1">
      <c r="A16" s="325" t="s">
        <v>1035</v>
      </c>
      <c r="B16" s="473" t="s">
        <v>126</v>
      </c>
      <c r="C16" s="473" t="s">
        <v>126</v>
      </c>
      <c r="D16" s="473" t="s">
        <v>126</v>
      </c>
      <c r="E16" s="473" t="s">
        <v>126</v>
      </c>
      <c r="F16" s="473" t="s">
        <v>126</v>
      </c>
      <c r="G16" s="473" t="s">
        <v>126</v>
      </c>
      <c r="H16" s="781">
        <v>3</v>
      </c>
      <c r="I16" s="622">
        <v>13901</v>
      </c>
      <c r="J16" s="781">
        <v>2248</v>
      </c>
      <c r="K16" s="293">
        <v>160</v>
      </c>
      <c r="L16" s="705">
        <v>34</v>
      </c>
      <c r="M16" s="544">
        <v>171</v>
      </c>
      <c r="N16" s="326" t="s">
        <v>1036</v>
      </c>
    </row>
    <row r="17" spans="1:14" s="272" customFormat="1" ht="18" customHeight="1">
      <c r="A17" s="325" t="s">
        <v>1037</v>
      </c>
      <c r="B17" s="473" t="s">
        <v>126</v>
      </c>
      <c r="C17" s="473" t="s">
        <v>126</v>
      </c>
      <c r="D17" s="473" t="s">
        <v>126</v>
      </c>
      <c r="E17" s="473" t="s">
        <v>126</v>
      </c>
      <c r="F17" s="473" t="s">
        <v>126</v>
      </c>
      <c r="G17" s="473" t="s">
        <v>126</v>
      </c>
      <c r="H17" s="781">
        <v>3</v>
      </c>
      <c r="I17" s="622">
        <v>13901</v>
      </c>
      <c r="J17" s="781">
        <v>2248</v>
      </c>
      <c r="K17" s="293">
        <v>147</v>
      </c>
      <c r="L17" s="705">
        <v>58</v>
      </c>
      <c r="M17" s="544">
        <v>154</v>
      </c>
      <c r="N17" s="326" t="s">
        <v>1038</v>
      </c>
    </row>
    <row r="18" spans="1:14" s="272" customFormat="1" ht="18" customHeight="1">
      <c r="A18" s="325" t="s">
        <v>50</v>
      </c>
      <c r="B18" s="473" t="s">
        <v>126</v>
      </c>
      <c r="C18" s="473" t="s">
        <v>126</v>
      </c>
      <c r="D18" s="473" t="s">
        <v>126</v>
      </c>
      <c r="E18" s="473" t="s">
        <v>126</v>
      </c>
      <c r="F18" s="473" t="s">
        <v>126</v>
      </c>
      <c r="G18" s="473" t="s">
        <v>126</v>
      </c>
      <c r="H18" s="781">
        <v>3</v>
      </c>
      <c r="I18" s="622">
        <v>13901</v>
      </c>
      <c r="J18" s="781">
        <v>2248</v>
      </c>
      <c r="K18" s="293">
        <v>155</v>
      </c>
      <c r="L18" s="705">
        <v>59</v>
      </c>
      <c r="M18" s="544">
        <v>153</v>
      </c>
      <c r="N18" s="326" t="s">
        <v>1040</v>
      </c>
    </row>
    <row r="19" spans="1:14" s="272" customFormat="1" ht="18" customHeight="1">
      <c r="A19" s="325" t="s">
        <v>1041</v>
      </c>
      <c r="B19" s="473" t="s">
        <v>126</v>
      </c>
      <c r="C19" s="473" t="s">
        <v>126</v>
      </c>
      <c r="D19" s="473" t="s">
        <v>126</v>
      </c>
      <c r="E19" s="473" t="s">
        <v>126</v>
      </c>
      <c r="F19" s="473" t="s">
        <v>126</v>
      </c>
      <c r="G19" s="473" t="s">
        <v>126</v>
      </c>
      <c r="H19" s="781">
        <v>3</v>
      </c>
      <c r="I19" s="622">
        <v>13901</v>
      </c>
      <c r="J19" s="781">
        <v>2248</v>
      </c>
      <c r="K19" s="293">
        <v>130</v>
      </c>
      <c r="L19" s="705">
        <v>38</v>
      </c>
      <c r="M19" s="544">
        <v>155</v>
      </c>
      <c r="N19" s="326" t="s">
        <v>1042</v>
      </c>
    </row>
    <row r="20" spans="1:14" s="272" customFormat="1" ht="18" customHeight="1">
      <c r="A20" s="325" t="s">
        <v>1043</v>
      </c>
      <c r="B20" s="473" t="s">
        <v>126</v>
      </c>
      <c r="C20" s="473" t="s">
        <v>126</v>
      </c>
      <c r="D20" s="473" t="s">
        <v>126</v>
      </c>
      <c r="E20" s="473" t="s">
        <v>126</v>
      </c>
      <c r="F20" s="473" t="s">
        <v>126</v>
      </c>
      <c r="G20" s="473" t="s">
        <v>126</v>
      </c>
      <c r="H20" s="781">
        <v>3</v>
      </c>
      <c r="I20" s="622">
        <v>13901</v>
      </c>
      <c r="J20" s="781">
        <v>2248</v>
      </c>
      <c r="K20" s="293">
        <v>144</v>
      </c>
      <c r="L20" s="705">
        <v>41</v>
      </c>
      <c r="M20" s="544">
        <v>125</v>
      </c>
      <c r="N20" s="326" t="s">
        <v>1044</v>
      </c>
    </row>
    <row r="21" spans="1:14" s="272" customFormat="1" ht="18" customHeight="1">
      <c r="A21" s="325" t="s">
        <v>1045</v>
      </c>
      <c r="B21" s="473" t="s">
        <v>126</v>
      </c>
      <c r="C21" s="473" t="s">
        <v>126</v>
      </c>
      <c r="D21" s="473" t="s">
        <v>126</v>
      </c>
      <c r="E21" s="473" t="s">
        <v>126</v>
      </c>
      <c r="F21" s="473" t="s">
        <v>126</v>
      </c>
      <c r="G21" s="473" t="s">
        <v>126</v>
      </c>
      <c r="H21" s="781">
        <v>3</v>
      </c>
      <c r="I21" s="622">
        <v>13901</v>
      </c>
      <c r="J21" s="781">
        <v>2248</v>
      </c>
      <c r="K21" s="293">
        <v>172</v>
      </c>
      <c r="L21" s="705">
        <v>78</v>
      </c>
      <c r="M21" s="544">
        <v>199</v>
      </c>
      <c r="N21" s="326" t="s">
        <v>1046</v>
      </c>
    </row>
    <row r="22" spans="1:14" s="272" customFormat="1" ht="18" customHeight="1">
      <c r="A22" s="325" t="s">
        <v>1095</v>
      </c>
      <c r="B22" s="473" t="s">
        <v>126</v>
      </c>
      <c r="C22" s="473" t="s">
        <v>126</v>
      </c>
      <c r="D22" s="473" t="s">
        <v>126</v>
      </c>
      <c r="E22" s="473" t="s">
        <v>126</v>
      </c>
      <c r="F22" s="473" t="s">
        <v>126</v>
      </c>
      <c r="G22" s="473" t="s">
        <v>126</v>
      </c>
      <c r="H22" s="781">
        <v>3</v>
      </c>
      <c r="I22" s="622">
        <v>13901</v>
      </c>
      <c r="J22" s="781">
        <v>2248</v>
      </c>
      <c r="K22" s="293">
        <v>150</v>
      </c>
      <c r="L22" s="705">
        <v>32</v>
      </c>
      <c r="M22" s="544">
        <v>148</v>
      </c>
      <c r="N22" s="326" t="s">
        <v>1096</v>
      </c>
    </row>
    <row r="23" spans="1:14" s="272" customFormat="1" ht="18" customHeight="1">
      <c r="A23" s="325" t="s">
        <v>1097</v>
      </c>
      <c r="B23" s="473" t="s">
        <v>126</v>
      </c>
      <c r="C23" s="473" t="s">
        <v>126</v>
      </c>
      <c r="D23" s="473" t="s">
        <v>126</v>
      </c>
      <c r="E23" s="473" t="s">
        <v>126</v>
      </c>
      <c r="F23" s="473" t="s">
        <v>126</v>
      </c>
      <c r="G23" s="473" t="s">
        <v>126</v>
      </c>
      <c r="H23" s="781">
        <v>3</v>
      </c>
      <c r="I23" s="622">
        <v>13901</v>
      </c>
      <c r="J23" s="781">
        <v>2248</v>
      </c>
      <c r="K23" s="293">
        <v>166</v>
      </c>
      <c r="L23" s="705">
        <v>56</v>
      </c>
      <c r="M23" s="544">
        <v>160</v>
      </c>
      <c r="N23" s="326" t="s">
        <v>1098</v>
      </c>
    </row>
    <row r="24" spans="1:14" s="272" customFormat="1" ht="18" customHeight="1">
      <c r="A24" s="325" t="s">
        <v>1099</v>
      </c>
      <c r="B24" s="473" t="s">
        <v>126</v>
      </c>
      <c r="C24" s="473" t="s">
        <v>126</v>
      </c>
      <c r="D24" s="473" t="s">
        <v>126</v>
      </c>
      <c r="E24" s="473" t="s">
        <v>126</v>
      </c>
      <c r="F24" s="473" t="s">
        <v>126</v>
      </c>
      <c r="G24" s="473" t="s">
        <v>126</v>
      </c>
      <c r="H24" s="781">
        <v>3</v>
      </c>
      <c r="I24" s="622">
        <v>13901</v>
      </c>
      <c r="J24" s="781">
        <v>2248</v>
      </c>
      <c r="K24" s="293">
        <v>125</v>
      </c>
      <c r="L24" s="705">
        <v>31</v>
      </c>
      <c r="M24" s="544">
        <v>151</v>
      </c>
      <c r="N24" s="326" t="s">
        <v>1100</v>
      </c>
    </row>
    <row r="25" spans="1:14" s="272" customFormat="1" ht="18" customHeight="1">
      <c r="A25" s="329" t="s">
        <v>1101</v>
      </c>
      <c r="B25" s="475" t="s">
        <v>126</v>
      </c>
      <c r="C25" s="475" t="s">
        <v>126</v>
      </c>
      <c r="D25" s="475" t="s">
        <v>126</v>
      </c>
      <c r="E25" s="475" t="s">
        <v>126</v>
      </c>
      <c r="F25" s="475" t="s">
        <v>126</v>
      </c>
      <c r="G25" s="475" t="s">
        <v>126</v>
      </c>
      <c r="H25" s="783">
        <v>3</v>
      </c>
      <c r="I25" s="628">
        <v>13901</v>
      </c>
      <c r="J25" s="783">
        <v>2248</v>
      </c>
      <c r="K25" s="286">
        <v>133</v>
      </c>
      <c r="L25" s="706">
        <v>29</v>
      </c>
      <c r="M25" s="545">
        <v>154</v>
      </c>
      <c r="N25" s="330" t="s">
        <v>1102</v>
      </c>
    </row>
    <row r="26" spans="1:14" ht="15" customHeight="1">
      <c r="A26" s="121" t="s">
        <v>222</v>
      </c>
      <c r="N26" s="24" t="s">
        <v>1145</v>
      </c>
    </row>
  </sheetData>
  <mergeCells count="9">
    <mergeCell ref="F4:G4"/>
    <mergeCell ref="L4:M4"/>
    <mergeCell ref="A1:N1"/>
    <mergeCell ref="B3:D3"/>
    <mergeCell ref="E3:G3"/>
    <mergeCell ref="H3:J3"/>
    <mergeCell ref="K3:M3"/>
    <mergeCell ref="A3:A7"/>
    <mergeCell ref="N3:N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C1">
      <selection activeCell="I23" sqref="I23"/>
    </sheetView>
  </sheetViews>
  <sheetFormatPr defaultColWidth="9.140625" defaultRowHeight="12.75"/>
  <cols>
    <col min="1" max="1" width="12.28125" style="1" customWidth="1"/>
    <col min="2" max="3" width="10.140625" style="1" customWidth="1"/>
    <col min="4" max="4" width="9.7109375" style="1" customWidth="1"/>
    <col min="5" max="5" width="11.00390625" style="1" customWidth="1"/>
    <col min="6" max="7" width="13.00390625" style="1" customWidth="1"/>
    <col min="8" max="8" width="10.421875" style="1" customWidth="1"/>
    <col min="9" max="9" width="9.421875" style="1" customWidth="1"/>
    <col min="10" max="10" width="9.28125" style="1" customWidth="1"/>
    <col min="11" max="11" width="9.8515625" style="1" customWidth="1"/>
    <col min="12" max="13" width="13.00390625" style="1" customWidth="1"/>
    <col min="14" max="14" width="11.00390625" style="1" customWidth="1"/>
    <col min="15" max="16384" width="9.140625" style="1" customWidth="1"/>
  </cols>
  <sheetData>
    <row r="1" spans="1:14" ht="32.25" customHeight="1">
      <c r="A1" s="905" t="s">
        <v>216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</row>
    <row r="2" spans="1:14" ht="18" customHeight="1">
      <c r="A2" s="1" t="s">
        <v>195</v>
      </c>
      <c r="N2" s="24" t="s">
        <v>196</v>
      </c>
    </row>
    <row r="3" spans="1:14" ht="21.75" customHeight="1">
      <c r="A3" s="892" t="s">
        <v>1211</v>
      </c>
      <c r="B3" s="826" t="s">
        <v>223</v>
      </c>
      <c r="C3" s="824"/>
      <c r="D3" s="824"/>
      <c r="E3" s="824" t="s">
        <v>224</v>
      </c>
      <c r="F3" s="824"/>
      <c r="G3" s="825"/>
      <c r="H3" s="826" t="s">
        <v>225</v>
      </c>
      <c r="I3" s="824"/>
      <c r="J3" s="824"/>
      <c r="K3" s="972" t="s">
        <v>226</v>
      </c>
      <c r="L3" s="824"/>
      <c r="M3" s="825"/>
      <c r="N3" s="974" t="s">
        <v>1210</v>
      </c>
    </row>
    <row r="4" spans="1:14" ht="21.75" customHeight="1">
      <c r="A4" s="890"/>
      <c r="B4" s="33" t="s">
        <v>201</v>
      </c>
      <c r="C4" s="33" t="s">
        <v>202</v>
      </c>
      <c r="D4" s="33" t="s">
        <v>203</v>
      </c>
      <c r="E4" s="33" t="s">
        <v>204</v>
      </c>
      <c r="F4" s="823" t="s">
        <v>442</v>
      </c>
      <c r="G4" s="825"/>
      <c r="H4" s="134" t="s">
        <v>443</v>
      </c>
      <c r="I4" s="33" t="s">
        <v>444</v>
      </c>
      <c r="J4" s="33" t="s">
        <v>445</v>
      </c>
      <c r="K4" s="33" t="s">
        <v>446</v>
      </c>
      <c r="L4" s="823" t="s">
        <v>537</v>
      </c>
      <c r="M4" s="825"/>
      <c r="N4" s="902"/>
    </row>
    <row r="5" spans="1:14" ht="21.75" customHeight="1">
      <c r="A5" s="890"/>
      <c r="B5" s="17"/>
      <c r="C5" s="17"/>
      <c r="D5" s="127" t="s">
        <v>207</v>
      </c>
      <c r="E5" s="127" t="s">
        <v>208</v>
      </c>
      <c r="F5" s="33" t="s">
        <v>209</v>
      </c>
      <c r="G5" s="127" t="s">
        <v>191</v>
      </c>
      <c r="H5" s="8"/>
      <c r="I5" s="17"/>
      <c r="J5" s="127" t="s">
        <v>538</v>
      </c>
      <c r="K5" s="127" t="s">
        <v>539</v>
      </c>
      <c r="L5" s="127" t="s">
        <v>209</v>
      </c>
      <c r="M5" s="127" t="s">
        <v>210</v>
      </c>
      <c r="N5" s="902"/>
    </row>
    <row r="6" spans="1:14" ht="21.75" customHeight="1">
      <c r="A6" s="890"/>
      <c r="B6" s="17" t="s">
        <v>986</v>
      </c>
      <c r="C6" s="17" t="s">
        <v>221</v>
      </c>
      <c r="D6" s="17"/>
      <c r="E6" s="17" t="s">
        <v>986</v>
      </c>
      <c r="F6" s="15"/>
      <c r="G6" s="17"/>
      <c r="H6" s="8" t="s">
        <v>540</v>
      </c>
      <c r="I6" s="17" t="s">
        <v>541</v>
      </c>
      <c r="J6" s="17"/>
      <c r="K6" s="17" t="s">
        <v>540</v>
      </c>
      <c r="L6" s="15"/>
      <c r="M6" s="17"/>
      <c r="N6" s="902"/>
    </row>
    <row r="7" spans="1:14" ht="21.75" customHeight="1">
      <c r="A7" s="891"/>
      <c r="B7" s="11" t="s">
        <v>212</v>
      </c>
      <c r="C7" s="12" t="s">
        <v>213</v>
      </c>
      <c r="D7" s="12" t="s">
        <v>214</v>
      </c>
      <c r="E7" s="12" t="s">
        <v>215</v>
      </c>
      <c r="F7" s="12" t="s">
        <v>1148</v>
      </c>
      <c r="G7" s="12" t="s">
        <v>1149</v>
      </c>
      <c r="H7" s="11" t="s">
        <v>542</v>
      </c>
      <c r="I7" s="12" t="s">
        <v>543</v>
      </c>
      <c r="J7" s="12" t="s">
        <v>544</v>
      </c>
      <c r="K7" s="12" t="s">
        <v>545</v>
      </c>
      <c r="L7" s="12" t="s">
        <v>1148</v>
      </c>
      <c r="M7" s="12" t="s">
        <v>1149</v>
      </c>
      <c r="N7" s="903"/>
    </row>
    <row r="8" spans="1:14" s="272" customFormat="1" ht="20.25" customHeight="1">
      <c r="A8" s="325" t="s">
        <v>926</v>
      </c>
      <c r="B8" s="319">
        <v>3</v>
      </c>
      <c r="C8" s="293">
        <v>5820</v>
      </c>
      <c r="D8" s="293">
        <v>1590</v>
      </c>
      <c r="E8" s="492">
        <v>1523</v>
      </c>
      <c r="F8" s="732">
        <v>369</v>
      </c>
      <c r="G8" s="732">
        <v>96</v>
      </c>
      <c r="H8" s="319">
        <v>1</v>
      </c>
      <c r="I8" s="319">
        <v>36</v>
      </c>
      <c r="J8" s="319">
        <v>91</v>
      </c>
      <c r="K8" s="495">
        <v>1724</v>
      </c>
      <c r="L8" s="732">
        <v>35</v>
      </c>
      <c r="M8" s="319">
        <v>0</v>
      </c>
      <c r="N8" s="326" t="s">
        <v>926</v>
      </c>
    </row>
    <row r="9" spans="1:14" s="272" customFormat="1" ht="20.25" customHeight="1">
      <c r="A9" s="325" t="s">
        <v>990</v>
      </c>
      <c r="B9" s="319">
        <v>3</v>
      </c>
      <c r="C9" s="293">
        <v>5820</v>
      </c>
      <c r="D9" s="293">
        <v>1590</v>
      </c>
      <c r="E9" s="492">
        <v>1502</v>
      </c>
      <c r="F9" s="732">
        <v>364</v>
      </c>
      <c r="G9" s="732">
        <v>586</v>
      </c>
      <c r="H9" s="319">
        <v>1</v>
      </c>
      <c r="I9" s="319">
        <v>36</v>
      </c>
      <c r="J9" s="319">
        <v>91</v>
      </c>
      <c r="K9" s="495">
        <v>1694</v>
      </c>
      <c r="L9" s="732">
        <v>33</v>
      </c>
      <c r="M9" s="319">
        <v>0</v>
      </c>
      <c r="N9" s="326" t="s">
        <v>990</v>
      </c>
    </row>
    <row r="10" spans="1:14" s="272" customFormat="1" ht="20.25" customHeight="1">
      <c r="A10" s="325" t="s">
        <v>927</v>
      </c>
      <c r="B10" s="319">
        <v>3</v>
      </c>
      <c r="C10" s="293">
        <v>5820</v>
      </c>
      <c r="D10" s="293">
        <v>1590</v>
      </c>
      <c r="E10" s="492">
        <v>1485</v>
      </c>
      <c r="F10" s="732">
        <v>331</v>
      </c>
      <c r="G10" s="732">
        <v>510</v>
      </c>
      <c r="H10" s="319">
        <v>1</v>
      </c>
      <c r="I10" s="319">
        <v>36</v>
      </c>
      <c r="J10" s="319">
        <v>91</v>
      </c>
      <c r="K10" s="495">
        <v>1676</v>
      </c>
      <c r="L10" s="732">
        <v>32</v>
      </c>
      <c r="M10" s="319">
        <v>0</v>
      </c>
      <c r="N10" s="326" t="s">
        <v>927</v>
      </c>
    </row>
    <row r="11" spans="1:14" s="272" customFormat="1" ht="20.25" customHeight="1">
      <c r="A11" s="325" t="s">
        <v>928</v>
      </c>
      <c r="B11" s="319">
        <v>3</v>
      </c>
      <c r="C11" s="293">
        <v>5820</v>
      </c>
      <c r="D11" s="293">
        <v>1590</v>
      </c>
      <c r="E11" s="492">
        <v>1450</v>
      </c>
      <c r="F11" s="732">
        <v>287</v>
      </c>
      <c r="G11" s="732">
        <v>432</v>
      </c>
      <c r="H11" s="319">
        <v>1</v>
      </c>
      <c r="I11" s="319">
        <v>36</v>
      </c>
      <c r="J11" s="319">
        <v>91</v>
      </c>
      <c r="K11" s="495">
        <v>1848</v>
      </c>
      <c r="L11" s="732">
        <v>33</v>
      </c>
      <c r="M11" s="319">
        <v>0</v>
      </c>
      <c r="N11" s="326" t="s">
        <v>928</v>
      </c>
    </row>
    <row r="12" spans="1:14" s="272" customFormat="1" ht="20.25" customHeight="1">
      <c r="A12" s="325" t="s">
        <v>943</v>
      </c>
      <c r="B12" s="319">
        <v>3</v>
      </c>
      <c r="C12" s="293">
        <v>5820</v>
      </c>
      <c r="D12" s="293">
        <v>1590</v>
      </c>
      <c r="E12" s="492">
        <v>1443</v>
      </c>
      <c r="F12" s="732">
        <v>252</v>
      </c>
      <c r="G12" s="732">
        <v>250</v>
      </c>
      <c r="H12" s="319">
        <v>1</v>
      </c>
      <c r="I12" s="319">
        <v>36</v>
      </c>
      <c r="J12" s="319">
        <v>91</v>
      </c>
      <c r="K12" s="495">
        <v>1784</v>
      </c>
      <c r="L12" s="732">
        <v>37</v>
      </c>
      <c r="M12" s="319">
        <v>0</v>
      </c>
      <c r="N12" s="326" t="s">
        <v>943</v>
      </c>
    </row>
    <row r="13" spans="1:14" s="489" customFormat="1" ht="20.25" customHeight="1">
      <c r="A13" s="273" t="s">
        <v>929</v>
      </c>
      <c r="B13" s="488">
        <v>3</v>
      </c>
      <c r="C13" s="290">
        <v>5820</v>
      </c>
      <c r="D13" s="290">
        <v>1590</v>
      </c>
      <c r="E13" s="425">
        <f>SUM(E14:E25)</f>
        <v>1403</v>
      </c>
      <c r="F13" s="687">
        <f>SUM(F14:F25)</f>
        <v>221</v>
      </c>
      <c r="G13" s="687">
        <f>SUM(G14:G25)</f>
        <v>421</v>
      </c>
      <c r="H13" s="472">
        <v>1</v>
      </c>
      <c r="I13" s="472">
        <v>36</v>
      </c>
      <c r="J13" s="472">
        <v>91</v>
      </c>
      <c r="K13" s="496">
        <v>1566</v>
      </c>
      <c r="L13" s="733">
        <v>48</v>
      </c>
      <c r="M13" s="472" t="s">
        <v>152</v>
      </c>
      <c r="N13" s="274" t="s">
        <v>929</v>
      </c>
    </row>
    <row r="14" spans="1:14" s="272" customFormat="1" ht="20.25" customHeight="1">
      <c r="A14" s="325" t="s">
        <v>1031</v>
      </c>
      <c r="B14" s="786">
        <v>3</v>
      </c>
      <c r="C14" s="322">
        <v>5820</v>
      </c>
      <c r="D14" s="322">
        <v>1590</v>
      </c>
      <c r="E14" s="483">
        <v>104</v>
      </c>
      <c r="F14" s="790">
        <v>14</v>
      </c>
      <c r="G14" s="790">
        <v>39</v>
      </c>
      <c r="H14" s="787">
        <v>1</v>
      </c>
      <c r="I14" s="787">
        <v>36</v>
      </c>
      <c r="J14" s="787">
        <v>91</v>
      </c>
      <c r="K14" s="485">
        <v>42</v>
      </c>
      <c r="L14" s="734">
        <v>2</v>
      </c>
      <c r="M14" s="473" t="s">
        <v>126</v>
      </c>
      <c r="N14" s="326" t="s">
        <v>1032</v>
      </c>
    </row>
    <row r="15" spans="1:14" s="272" customFormat="1" ht="20.25" customHeight="1">
      <c r="A15" s="325" t="s">
        <v>1033</v>
      </c>
      <c r="B15" s="786">
        <v>3</v>
      </c>
      <c r="C15" s="322">
        <v>5820</v>
      </c>
      <c r="D15" s="322">
        <v>1590</v>
      </c>
      <c r="E15" s="483">
        <v>80</v>
      </c>
      <c r="F15" s="790">
        <v>10</v>
      </c>
      <c r="G15" s="790">
        <v>35</v>
      </c>
      <c r="H15" s="787">
        <v>1</v>
      </c>
      <c r="I15" s="787">
        <v>36</v>
      </c>
      <c r="J15" s="787">
        <v>91</v>
      </c>
      <c r="K15" s="485">
        <v>30</v>
      </c>
      <c r="L15" s="734">
        <v>1</v>
      </c>
      <c r="M15" s="473" t="s">
        <v>126</v>
      </c>
      <c r="N15" s="326" t="s">
        <v>1034</v>
      </c>
    </row>
    <row r="16" spans="1:14" s="272" customFormat="1" ht="20.25" customHeight="1">
      <c r="A16" s="325" t="s">
        <v>1035</v>
      </c>
      <c r="B16" s="786">
        <v>3</v>
      </c>
      <c r="C16" s="322">
        <v>5820</v>
      </c>
      <c r="D16" s="322">
        <v>1590</v>
      </c>
      <c r="E16" s="483">
        <v>142</v>
      </c>
      <c r="F16" s="790">
        <v>14</v>
      </c>
      <c r="G16" s="790">
        <v>44</v>
      </c>
      <c r="H16" s="787">
        <v>1</v>
      </c>
      <c r="I16" s="787">
        <v>36</v>
      </c>
      <c r="J16" s="787">
        <v>91</v>
      </c>
      <c r="K16" s="485">
        <v>48</v>
      </c>
      <c r="L16" s="734">
        <v>2</v>
      </c>
      <c r="M16" s="473" t="s">
        <v>126</v>
      </c>
      <c r="N16" s="326" t="s">
        <v>1036</v>
      </c>
    </row>
    <row r="17" spans="1:14" s="272" customFormat="1" ht="20.25" customHeight="1">
      <c r="A17" s="325" t="s">
        <v>1037</v>
      </c>
      <c r="B17" s="786">
        <v>3</v>
      </c>
      <c r="C17" s="322">
        <v>5820</v>
      </c>
      <c r="D17" s="322">
        <v>1590</v>
      </c>
      <c r="E17" s="483">
        <v>126</v>
      </c>
      <c r="F17" s="790">
        <v>27</v>
      </c>
      <c r="G17" s="790">
        <v>35</v>
      </c>
      <c r="H17" s="787">
        <v>1</v>
      </c>
      <c r="I17" s="787">
        <v>36</v>
      </c>
      <c r="J17" s="787">
        <v>91</v>
      </c>
      <c r="K17" s="485">
        <v>126</v>
      </c>
      <c r="L17" s="734">
        <v>3</v>
      </c>
      <c r="M17" s="473" t="s">
        <v>126</v>
      </c>
      <c r="N17" s="326" t="s">
        <v>1038</v>
      </c>
    </row>
    <row r="18" spans="1:14" s="272" customFormat="1" ht="20.25" customHeight="1">
      <c r="A18" s="325" t="s">
        <v>1039</v>
      </c>
      <c r="B18" s="786">
        <v>3</v>
      </c>
      <c r="C18" s="322">
        <v>5820</v>
      </c>
      <c r="D18" s="322">
        <v>1590</v>
      </c>
      <c r="E18" s="483">
        <v>156</v>
      </c>
      <c r="F18" s="790">
        <v>26</v>
      </c>
      <c r="G18" s="790">
        <v>33</v>
      </c>
      <c r="H18" s="787">
        <v>1</v>
      </c>
      <c r="I18" s="787">
        <v>36</v>
      </c>
      <c r="J18" s="787">
        <v>91</v>
      </c>
      <c r="K18" s="485">
        <v>140</v>
      </c>
      <c r="L18" s="734">
        <v>4</v>
      </c>
      <c r="M18" s="473" t="s">
        <v>126</v>
      </c>
      <c r="N18" s="326" t="s">
        <v>1040</v>
      </c>
    </row>
    <row r="19" spans="1:14" s="272" customFormat="1" ht="20.25" customHeight="1">
      <c r="A19" s="325" t="s">
        <v>1041</v>
      </c>
      <c r="B19" s="786">
        <v>3</v>
      </c>
      <c r="C19" s="322">
        <v>5820</v>
      </c>
      <c r="D19" s="322">
        <v>1590</v>
      </c>
      <c r="E19" s="483">
        <v>132</v>
      </c>
      <c r="F19" s="790">
        <v>18</v>
      </c>
      <c r="G19" s="790">
        <v>30</v>
      </c>
      <c r="H19" s="787">
        <v>1</v>
      </c>
      <c r="I19" s="787">
        <v>36</v>
      </c>
      <c r="J19" s="787">
        <v>91</v>
      </c>
      <c r="K19" s="485">
        <v>160</v>
      </c>
      <c r="L19" s="734">
        <v>4</v>
      </c>
      <c r="M19" s="473" t="s">
        <v>126</v>
      </c>
      <c r="N19" s="326" t="s">
        <v>1042</v>
      </c>
    </row>
    <row r="20" spans="1:14" s="272" customFormat="1" ht="20.25" customHeight="1">
      <c r="A20" s="325" t="s">
        <v>1043</v>
      </c>
      <c r="B20" s="786">
        <v>3</v>
      </c>
      <c r="C20" s="322">
        <v>5820</v>
      </c>
      <c r="D20" s="322">
        <v>1590</v>
      </c>
      <c r="E20" s="483">
        <v>123</v>
      </c>
      <c r="F20" s="790">
        <v>21</v>
      </c>
      <c r="G20" s="790">
        <v>32</v>
      </c>
      <c r="H20" s="787">
        <v>1</v>
      </c>
      <c r="I20" s="787">
        <v>36</v>
      </c>
      <c r="J20" s="787">
        <v>91</v>
      </c>
      <c r="K20" s="485">
        <v>176</v>
      </c>
      <c r="L20" s="734">
        <v>6</v>
      </c>
      <c r="M20" s="473" t="s">
        <v>126</v>
      </c>
      <c r="N20" s="326" t="s">
        <v>1044</v>
      </c>
    </row>
    <row r="21" spans="1:14" s="272" customFormat="1" ht="20.25" customHeight="1">
      <c r="A21" s="325" t="s">
        <v>1045</v>
      </c>
      <c r="B21" s="786">
        <v>3</v>
      </c>
      <c r="C21" s="322">
        <v>5820</v>
      </c>
      <c r="D21" s="322">
        <v>1590</v>
      </c>
      <c r="E21" s="483">
        <v>143</v>
      </c>
      <c r="F21" s="790">
        <v>35</v>
      </c>
      <c r="G21" s="790">
        <v>42</v>
      </c>
      <c r="H21" s="787">
        <v>1</v>
      </c>
      <c r="I21" s="787">
        <v>36</v>
      </c>
      <c r="J21" s="787">
        <v>91</v>
      </c>
      <c r="K21" s="485">
        <v>282</v>
      </c>
      <c r="L21" s="734">
        <v>11</v>
      </c>
      <c r="M21" s="473" t="s">
        <v>126</v>
      </c>
      <c r="N21" s="326" t="s">
        <v>1046</v>
      </c>
    </row>
    <row r="22" spans="1:14" s="272" customFormat="1" ht="20.25" customHeight="1">
      <c r="A22" s="325" t="s">
        <v>1095</v>
      </c>
      <c r="B22" s="786">
        <v>3</v>
      </c>
      <c r="C22" s="322">
        <v>5820</v>
      </c>
      <c r="D22" s="322">
        <v>1590</v>
      </c>
      <c r="E22" s="483">
        <v>101</v>
      </c>
      <c r="F22" s="790">
        <v>12</v>
      </c>
      <c r="G22" s="790">
        <v>32</v>
      </c>
      <c r="H22" s="787">
        <v>1</v>
      </c>
      <c r="I22" s="787">
        <v>36</v>
      </c>
      <c r="J22" s="787">
        <v>91</v>
      </c>
      <c r="K22" s="485">
        <v>152</v>
      </c>
      <c r="L22" s="734">
        <v>5</v>
      </c>
      <c r="M22" s="473" t="s">
        <v>126</v>
      </c>
      <c r="N22" s="326" t="s">
        <v>1096</v>
      </c>
    </row>
    <row r="23" spans="1:14" s="272" customFormat="1" ht="20.25" customHeight="1">
      <c r="A23" s="325" t="s">
        <v>1097</v>
      </c>
      <c r="B23" s="786">
        <v>3</v>
      </c>
      <c r="C23" s="322">
        <v>5820</v>
      </c>
      <c r="D23" s="322">
        <v>1590</v>
      </c>
      <c r="E23" s="483">
        <v>114</v>
      </c>
      <c r="F23" s="790">
        <v>20</v>
      </c>
      <c r="G23" s="790">
        <v>35</v>
      </c>
      <c r="H23" s="787">
        <v>1</v>
      </c>
      <c r="I23" s="787">
        <v>36</v>
      </c>
      <c r="J23" s="787">
        <v>91</v>
      </c>
      <c r="K23" s="485">
        <v>192</v>
      </c>
      <c r="L23" s="734">
        <v>6</v>
      </c>
      <c r="M23" s="473" t="s">
        <v>126</v>
      </c>
      <c r="N23" s="326" t="s">
        <v>1098</v>
      </c>
    </row>
    <row r="24" spans="1:14" s="272" customFormat="1" ht="20.25" customHeight="1">
      <c r="A24" s="325" t="s">
        <v>1099</v>
      </c>
      <c r="B24" s="786">
        <v>3</v>
      </c>
      <c r="C24" s="322">
        <v>5820</v>
      </c>
      <c r="D24" s="322">
        <v>1590</v>
      </c>
      <c r="E24" s="483">
        <v>98</v>
      </c>
      <c r="F24" s="790">
        <v>12</v>
      </c>
      <c r="G24" s="790">
        <v>35</v>
      </c>
      <c r="H24" s="787">
        <v>1</v>
      </c>
      <c r="I24" s="787">
        <v>36</v>
      </c>
      <c r="J24" s="787">
        <v>91</v>
      </c>
      <c r="K24" s="485">
        <v>114</v>
      </c>
      <c r="L24" s="734">
        <v>3</v>
      </c>
      <c r="M24" s="473" t="s">
        <v>126</v>
      </c>
      <c r="N24" s="326" t="s">
        <v>1100</v>
      </c>
    </row>
    <row r="25" spans="1:14" s="272" customFormat="1" ht="20.25" customHeight="1">
      <c r="A25" s="329" t="s">
        <v>1101</v>
      </c>
      <c r="B25" s="788">
        <v>3</v>
      </c>
      <c r="C25" s="777">
        <v>5820</v>
      </c>
      <c r="D25" s="777">
        <v>1590</v>
      </c>
      <c r="E25" s="484">
        <v>84</v>
      </c>
      <c r="F25" s="791">
        <v>12</v>
      </c>
      <c r="G25" s="791">
        <v>29</v>
      </c>
      <c r="H25" s="789">
        <v>1</v>
      </c>
      <c r="I25" s="789">
        <v>36</v>
      </c>
      <c r="J25" s="789">
        <v>91</v>
      </c>
      <c r="K25" s="487">
        <v>104</v>
      </c>
      <c r="L25" s="735">
        <v>2</v>
      </c>
      <c r="M25" s="475" t="s">
        <v>126</v>
      </c>
      <c r="N25" s="330" t="s">
        <v>1102</v>
      </c>
    </row>
    <row r="26" ht="18" customHeight="1">
      <c r="N26" s="24"/>
    </row>
  </sheetData>
  <mergeCells count="9">
    <mergeCell ref="F4:G4"/>
    <mergeCell ref="L4:M4"/>
    <mergeCell ref="A1:N1"/>
    <mergeCell ref="B3:D3"/>
    <mergeCell ref="E3:G3"/>
    <mergeCell ref="H3:J3"/>
    <mergeCell ref="K3:M3"/>
    <mergeCell ref="N3:N7"/>
    <mergeCell ref="A3: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workbookViewId="0" topLeftCell="A1">
      <selection activeCell="K12" sqref="K12"/>
    </sheetView>
  </sheetViews>
  <sheetFormatPr defaultColWidth="9.140625" defaultRowHeight="12.75"/>
  <cols>
    <col min="1" max="1" width="12.421875" style="1" customWidth="1"/>
    <col min="2" max="5" width="10.8515625" style="1" customWidth="1"/>
    <col min="6" max="7" width="10.28125" style="1" customWidth="1"/>
    <col min="8" max="11" width="11.421875" style="1" customWidth="1"/>
    <col min="12" max="13" width="10.7109375" style="1" customWidth="1"/>
    <col min="14" max="14" width="12.7109375" style="1" customWidth="1"/>
    <col min="15" max="16384" width="9.140625" style="1" customWidth="1"/>
  </cols>
  <sheetData>
    <row r="1" spans="1:14" ht="32.25" customHeight="1">
      <c r="A1" s="905" t="s">
        <v>546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</row>
    <row r="2" spans="1:14" ht="18" customHeight="1">
      <c r="A2" s="1" t="s">
        <v>195</v>
      </c>
      <c r="N2" s="24" t="s">
        <v>196</v>
      </c>
    </row>
    <row r="3" spans="1:14" s="14" customFormat="1" ht="30" customHeight="1">
      <c r="A3" s="892" t="s">
        <v>1211</v>
      </c>
      <c r="B3" s="826" t="s">
        <v>547</v>
      </c>
      <c r="C3" s="824"/>
      <c r="D3" s="824"/>
      <c r="E3" s="824" t="s">
        <v>548</v>
      </c>
      <c r="F3" s="824"/>
      <c r="G3" s="825"/>
      <c r="H3" s="826" t="s">
        <v>549</v>
      </c>
      <c r="I3" s="824"/>
      <c r="J3" s="824"/>
      <c r="K3" s="824" t="s">
        <v>550</v>
      </c>
      <c r="L3" s="824"/>
      <c r="M3" s="825"/>
      <c r="N3" s="974" t="s">
        <v>1210</v>
      </c>
    </row>
    <row r="4" spans="1:14" ht="36.75" customHeight="1">
      <c r="A4" s="890"/>
      <c r="B4" s="33" t="s">
        <v>201</v>
      </c>
      <c r="C4" s="33" t="s">
        <v>202</v>
      </c>
      <c r="D4" s="33" t="s">
        <v>203</v>
      </c>
      <c r="E4" s="33" t="s">
        <v>551</v>
      </c>
      <c r="F4" s="975" t="s">
        <v>552</v>
      </c>
      <c r="G4" s="825"/>
      <c r="H4" s="134" t="s">
        <v>206</v>
      </c>
      <c r="I4" s="33" t="s">
        <v>202</v>
      </c>
      <c r="J4" s="33" t="s">
        <v>553</v>
      </c>
      <c r="K4" s="33" t="s">
        <v>551</v>
      </c>
      <c r="L4" s="975" t="s">
        <v>552</v>
      </c>
      <c r="M4" s="976"/>
      <c r="N4" s="902"/>
    </row>
    <row r="5" spans="1:14" ht="23.25" customHeight="1">
      <c r="A5" s="890"/>
      <c r="B5" s="17"/>
      <c r="C5" s="17"/>
      <c r="D5" s="127" t="s">
        <v>207</v>
      </c>
      <c r="E5" s="127" t="s">
        <v>554</v>
      </c>
      <c r="F5" s="33" t="s">
        <v>209</v>
      </c>
      <c r="G5" s="127" t="s">
        <v>191</v>
      </c>
      <c r="H5" s="8"/>
      <c r="I5" s="17"/>
      <c r="J5" s="127" t="s">
        <v>555</v>
      </c>
      <c r="K5" s="127" t="s">
        <v>554</v>
      </c>
      <c r="L5" s="127" t="s">
        <v>209</v>
      </c>
      <c r="M5" s="127" t="s">
        <v>191</v>
      </c>
      <c r="N5" s="902"/>
    </row>
    <row r="6" spans="1:14" ht="25.5" customHeight="1">
      <c r="A6" s="890"/>
      <c r="B6" s="17" t="s">
        <v>986</v>
      </c>
      <c r="C6" s="17" t="s">
        <v>221</v>
      </c>
      <c r="D6" s="17"/>
      <c r="E6" s="17" t="s">
        <v>986</v>
      </c>
      <c r="F6" s="15"/>
      <c r="G6" s="17"/>
      <c r="H6" s="8" t="s">
        <v>986</v>
      </c>
      <c r="I6" s="17" t="s">
        <v>221</v>
      </c>
      <c r="J6" s="17"/>
      <c r="K6" s="17" t="s">
        <v>986</v>
      </c>
      <c r="L6" s="15"/>
      <c r="M6" s="17"/>
      <c r="N6" s="902"/>
    </row>
    <row r="7" spans="1:14" ht="22.5" customHeight="1">
      <c r="A7" s="891"/>
      <c r="B7" s="11" t="s">
        <v>212</v>
      </c>
      <c r="C7" s="12" t="s">
        <v>213</v>
      </c>
      <c r="D7" s="12" t="s">
        <v>214</v>
      </c>
      <c r="E7" s="12" t="s">
        <v>215</v>
      </c>
      <c r="F7" s="12" t="s">
        <v>1148</v>
      </c>
      <c r="G7" s="12" t="s">
        <v>1149</v>
      </c>
      <c r="H7" s="138" t="s">
        <v>556</v>
      </c>
      <c r="I7" s="12" t="s">
        <v>213</v>
      </c>
      <c r="J7" s="12" t="s">
        <v>214</v>
      </c>
      <c r="K7" s="12" t="s">
        <v>215</v>
      </c>
      <c r="L7" s="12" t="s">
        <v>1148</v>
      </c>
      <c r="M7" s="12" t="s">
        <v>1149</v>
      </c>
      <c r="N7" s="903"/>
    </row>
    <row r="8" spans="1:14" s="272" customFormat="1" ht="18" customHeight="1">
      <c r="A8" s="325" t="s">
        <v>926</v>
      </c>
      <c r="B8" s="319">
        <v>1</v>
      </c>
      <c r="C8" s="319">
        <v>4065</v>
      </c>
      <c r="D8" s="319">
        <v>590</v>
      </c>
      <c r="E8" s="319">
        <v>568</v>
      </c>
      <c r="F8" s="319">
        <v>52</v>
      </c>
      <c r="G8" s="492">
        <v>44</v>
      </c>
      <c r="H8" s="319">
        <v>2</v>
      </c>
      <c r="I8" s="492">
        <v>7505</v>
      </c>
      <c r="J8" s="492">
        <v>1187</v>
      </c>
      <c r="K8" s="492">
        <v>360</v>
      </c>
      <c r="L8" s="492">
        <v>25</v>
      </c>
      <c r="M8" s="492">
        <v>96</v>
      </c>
      <c r="N8" s="326" t="s">
        <v>926</v>
      </c>
    </row>
    <row r="9" spans="1:14" s="272" customFormat="1" ht="18" customHeight="1">
      <c r="A9" s="325" t="s">
        <v>990</v>
      </c>
      <c r="B9" s="319">
        <v>1</v>
      </c>
      <c r="C9" s="319">
        <v>4065</v>
      </c>
      <c r="D9" s="319">
        <v>590</v>
      </c>
      <c r="E9" s="319">
        <v>542</v>
      </c>
      <c r="F9" s="319">
        <v>59</v>
      </c>
      <c r="G9" s="492">
        <v>255</v>
      </c>
      <c r="H9" s="319">
        <v>2</v>
      </c>
      <c r="I9" s="492">
        <v>7505</v>
      </c>
      <c r="J9" s="492">
        <v>1187</v>
      </c>
      <c r="K9" s="492">
        <v>493</v>
      </c>
      <c r="L9" s="492">
        <v>40</v>
      </c>
      <c r="M9" s="492">
        <v>600</v>
      </c>
      <c r="N9" s="326" t="s">
        <v>990</v>
      </c>
    </row>
    <row r="10" spans="1:14" s="272" customFormat="1" ht="18" customHeight="1">
      <c r="A10" s="325" t="s">
        <v>927</v>
      </c>
      <c r="B10" s="319">
        <v>1</v>
      </c>
      <c r="C10" s="319">
        <v>4065</v>
      </c>
      <c r="D10" s="319">
        <v>590</v>
      </c>
      <c r="E10" s="319">
        <v>552</v>
      </c>
      <c r="F10" s="319">
        <v>51</v>
      </c>
      <c r="G10" s="492">
        <v>204</v>
      </c>
      <c r="H10" s="319">
        <v>2</v>
      </c>
      <c r="I10" s="492">
        <v>10194</v>
      </c>
      <c r="J10" s="492">
        <v>1296</v>
      </c>
      <c r="K10" s="492">
        <v>515</v>
      </c>
      <c r="L10" s="492">
        <v>45</v>
      </c>
      <c r="M10" s="492">
        <v>664</v>
      </c>
      <c r="N10" s="326" t="s">
        <v>927</v>
      </c>
    </row>
    <row r="11" spans="1:14" s="272" customFormat="1" ht="18" customHeight="1">
      <c r="A11" s="325" t="s">
        <v>928</v>
      </c>
      <c r="B11" s="319">
        <v>1</v>
      </c>
      <c r="C11" s="319">
        <v>4065</v>
      </c>
      <c r="D11" s="319">
        <v>590</v>
      </c>
      <c r="E11" s="319">
        <v>148</v>
      </c>
      <c r="F11" s="319">
        <v>10</v>
      </c>
      <c r="G11" s="492">
        <v>52</v>
      </c>
      <c r="H11" s="319">
        <v>1</v>
      </c>
      <c r="I11" s="492">
        <v>6322</v>
      </c>
      <c r="J11" s="492">
        <v>695</v>
      </c>
      <c r="K11" s="492">
        <v>330</v>
      </c>
      <c r="L11" s="492">
        <v>64</v>
      </c>
      <c r="M11" s="492">
        <v>714</v>
      </c>
      <c r="N11" s="326" t="s">
        <v>928</v>
      </c>
    </row>
    <row r="12" spans="1:14" s="272" customFormat="1" ht="18" customHeight="1">
      <c r="A12" s="325" t="s">
        <v>943</v>
      </c>
      <c r="B12" s="319">
        <v>0</v>
      </c>
      <c r="C12" s="319">
        <v>0</v>
      </c>
      <c r="D12" s="319">
        <v>0</v>
      </c>
      <c r="E12" s="319">
        <v>0</v>
      </c>
      <c r="F12" s="319">
        <v>0</v>
      </c>
      <c r="G12" s="319">
        <v>0</v>
      </c>
      <c r="H12" s="319">
        <v>1</v>
      </c>
      <c r="I12" s="492">
        <v>6322</v>
      </c>
      <c r="J12" s="492">
        <v>695</v>
      </c>
      <c r="K12" s="492">
        <v>305</v>
      </c>
      <c r="L12" s="492">
        <v>91</v>
      </c>
      <c r="M12" s="492">
        <v>617</v>
      </c>
      <c r="N12" s="326" t="s">
        <v>943</v>
      </c>
    </row>
    <row r="13" spans="1:14" s="489" customFormat="1" ht="18" customHeight="1">
      <c r="A13" s="410" t="s">
        <v>929</v>
      </c>
      <c r="B13" s="490">
        <v>0</v>
      </c>
      <c r="C13" s="491">
        <v>0</v>
      </c>
      <c r="D13" s="491">
        <v>0</v>
      </c>
      <c r="E13" s="491">
        <v>0</v>
      </c>
      <c r="F13" s="491">
        <v>0</v>
      </c>
      <c r="G13" s="491">
        <v>0</v>
      </c>
      <c r="H13" s="472">
        <v>1</v>
      </c>
      <c r="I13" s="493">
        <v>6322</v>
      </c>
      <c r="J13" s="494">
        <v>695</v>
      </c>
      <c r="K13" s="425">
        <f>SUM(K14:K25)</f>
        <v>298</v>
      </c>
      <c r="L13" s="425">
        <f>SUM(L14:L25)</f>
        <v>94</v>
      </c>
      <c r="M13" s="425">
        <f>SUM(M14:M25)</f>
        <v>652</v>
      </c>
      <c r="N13" s="412" t="s">
        <v>929</v>
      </c>
    </row>
    <row r="14" spans="1:14" s="272" customFormat="1" ht="18" customHeight="1">
      <c r="A14" s="325" t="s">
        <v>1031</v>
      </c>
      <c r="B14" s="473" t="s">
        <v>126</v>
      </c>
      <c r="C14" s="473" t="s">
        <v>126</v>
      </c>
      <c r="D14" s="473" t="s">
        <v>126</v>
      </c>
      <c r="E14" s="473" t="s">
        <v>126</v>
      </c>
      <c r="F14" s="473" t="s">
        <v>126</v>
      </c>
      <c r="G14" s="473" t="s">
        <v>126</v>
      </c>
      <c r="H14" s="792">
        <v>1</v>
      </c>
      <c r="I14" s="793">
        <v>6322</v>
      </c>
      <c r="J14" s="794">
        <v>695</v>
      </c>
      <c r="K14" s="483">
        <v>24</v>
      </c>
      <c r="L14" s="483">
        <v>8</v>
      </c>
      <c r="M14" s="483">
        <v>56</v>
      </c>
      <c r="N14" s="326" t="s">
        <v>1032</v>
      </c>
    </row>
    <row r="15" spans="1:14" s="272" customFormat="1" ht="18" customHeight="1">
      <c r="A15" s="325" t="s">
        <v>1033</v>
      </c>
      <c r="B15" s="473" t="s">
        <v>126</v>
      </c>
      <c r="C15" s="473" t="s">
        <v>126</v>
      </c>
      <c r="D15" s="473" t="s">
        <v>126</v>
      </c>
      <c r="E15" s="473" t="s">
        <v>126</v>
      </c>
      <c r="F15" s="473" t="s">
        <v>126</v>
      </c>
      <c r="G15" s="473" t="s">
        <v>126</v>
      </c>
      <c r="H15" s="792">
        <v>1</v>
      </c>
      <c r="I15" s="793">
        <v>6322</v>
      </c>
      <c r="J15" s="794">
        <v>695</v>
      </c>
      <c r="K15" s="483">
        <v>22</v>
      </c>
      <c r="L15" s="483">
        <v>8</v>
      </c>
      <c r="M15" s="483">
        <v>56</v>
      </c>
      <c r="N15" s="326" t="s">
        <v>1034</v>
      </c>
    </row>
    <row r="16" spans="1:14" s="272" customFormat="1" ht="18" customHeight="1">
      <c r="A16" s="325" t="s">
        <v>1035</v>
      </c>
      <c r="B16" s="473" t="s">
        <v>126</v>
      </c>
      <c r="C16" s="473" t="s">
        <v>126</v>
      </c>
      <c r="D16" s="473" t="s">
        <v>126</v>
      </c>
      <c r="E16" s="473" t="s">
        <v>126</v>
      </c>
      <c r="F16" s="473" t="s">
        <v>126</v>
      </c>
      <c r="G16" s="473" t="s">
        <v>126</v>
      </c>
      <c r="H16" s="792">
        <v>1</v>
      </c>
      <c r="I16" s="793">
        <v>6322</v>
      </c>
      <c r="J16" s="794">
        <v>695</v>
      </c>
      <c r="K16" s="483">
        <v>24</v>
      </c>
      <c r="L16" s="483">
        <v>4</v>
      </c>
      <c r="M16" s="483">
        <v>47</v>
      </c>
      <c r="N16" s="326" t="s">
        <v>1036</v>
      </c>
    </row>
    <row r="17" spans="1:14" s="272" customFormat="1" ht="18" customHeight="1">
      <c r="A17" s="325" t="s">
        <v>1037</v>
      </c>
      <c r="B17" s="473" t="s">
        <v>126</v>
      </c>
      <c r="C17" s="473" t="s">
        <v>126</v>
      </c>
      <c r="D17" s="473" t="s">
        <v>126</v>
      </c>
      <c r="E17" s="473" t="s">
        <v>126</v>
      </c>
      <c r="F17" s="473" t="s">
        <v>126</v>
      </c>
      <c r="G17" s="473" t="s">
        <v>126</v>
      </c>
      <c r="H17" s="792">
        <v>1</v>
      </c>
      <c r="I17" s="793">
        <v>6322</v>
      </c>
      <c r="J17" s="794">
        <v>695</v>
      </c>
      <c r="K17" s="483">
        <v>25</v>
      </c>
      <c r="L17" s="483">
        <v>9</v>
      </c>
      <c r="M17" s="483">
        <v>56</v>
      </c>
      <c r="N17" s="326" t="s">
        <v>1038</v>
      </c>
    </row>
    <row r="18" spans="1:14" s="272" customFormat="1" ht="18" customHeight="1">
      <c r="A18" s="325" t="s">
        <v>1039</v>
      </c>
      <c r="B18" s="473" t="s">
        <v>126</v>
      </c>
      <c r="C18" s="473" t="s">
        <v>126</v>
      </c>
      <c r="D18" s="473" t="s">
        <v>126</v>
      </c>
      <c r="E18" s="473" t="s">
        <v>126</v>
      </c>
      <c r="F18" s="473" t="s">
        <v>126</v>
      </c>
      <c r="G18" s="473" t="s">
        <v>126</v>
      </c>
      <c r="H18" s="792">
        <v>1</v>
      </c>
      <c r="I18" s="793">
        <v>6322</v>
      </c>
      <c r="J18" s="794">
        <v>695</v>
      </c>
      <c r="K18" s="483">
        <v>27</v>
      </c>
      <c r="L18" s="483">
        <v>9</v>
      </c>
      <c r="M18" s="483">
        <v>53</v>
      </c>
      <c r="N18" s="326" t="s">
        <v>1040</v>
      </c>
    </row>
    <row r="19" spans="1:14" s="272" customFormat="1" ht="18" customHeight="1">
      <c r="A19" s="325" t="s">
        <v>1041</v>
      </c>
      <c r="B19" s="473" t="s">
        <v>126</v>
      </c>
      <c r="C19" s="473" t="s">
        <v>126</v>
      </c>
      <c r="D19" s="473" t="s">
        <v>126</v>
      </c>
      <c r="E19" s="473" t="s">
        <v>126</v>
      </c>
      <c r="F19" s="473" t="s">
        <v>126</v>
      </c>
      <c r="G19" s="473" t="s">
        <v>126</v>
      </c>
      <c r="H19" s="792">
        <v>1</v>
      </c>
      <c r="I19" s="793">
        <v>6322</v>
      </c>
      <c r="J19" s="794">
        <v>695</v>
      </c>
      <c r="K19" s="483">
        <v>26</v>
      </c>
      <c r="L19" s="483">
        <v>7</v>
      </c>
      <c r="M19" s="483">
        <v>53</v>
      </c>
      <c r="N19" s="326" t="s">
        <v>1042</v>
      </c>
    </row>
    <row r="20" spans="1:14" s="272" customFormat="1" ht="18" customHeight="1">
      <c r="A20" s="325" t="s">
        <v>1043</v>
      </c>
      <c r="B20" s="473" t="s">
        <v>126</v>
      </c>
      <c r="C20" s="473" t="s">
        <v>126</v>
      </c>
      <c r="D20" s="473" t="s">
        <v>126</v>
      </c>
      <c r="E20" s="473" t="s">
        <v>126</v>
      </c>
      <c r="F20" s="473" t="s">
        <v>126</v>
      </c>
      <c r="G20" s="473" t="s">
        <v>126</v>
      </c>
      <c r="H20" s="792">
        <v>1</v>
      </c>
      <c r="I20" s="793">
        <v>6322</v>
      </c>
      <c r="J20" s="794">
        <v>695</v>
      </c>
      <c r="K20" s="483">
        <v>24</v>
      </c>
      <c r="L20" s="483">
        <v>7</v>
      </c>
      <c r="M20" s="483">
        <v>52</v>
      </c>
      <c r="N20" s="326" t="s">
        <v>1044</v>
      </c>
    </row>
    <row r="21" spans="1:14" s="272" customFormat="1" ht="18" customHeight="1">
      <c r="A21" s="325" t="s">
        <v>1045</v>
      </c>
      <c r="B21" s="473" t="s">
        <v>126</v>
      </c>
      <c r="C21" s="473" t="s">
        <v>126</v>
      </c>
      <c r="D21" s="473" t="s">
        <v>126</v>
      </c>
      <c r="E21" s="473" t="s">
        <v>126</v>
      </c>
      <c r="F21" s="473" t="s">
        <v>126</v>
      </c>
      <c r="G21" s="473" t="s">
        <v>126</v>
      </c>
      <c r="H21" s="792">
        <v>1</v>
      </c>
      <c r="I21" s="793">
        <v>6322</v>
      </c>
      <c r="J21" s="794">
        <v>695</v>
      </c>
      <c r="K21" s="483">
        <v>27</v>
      </c>
      <c r="L21" s="483">
        <v>12</v>
      </c>
      <c r="M21" s="483">
        <v>61</v>
      </c>
      <c r="N21" s="326" t="s">
        <v>1046</v>
      </c>
    </row>
    <row r="22" spans="1:14" s="272" customFormat="1" ht="18" customHeight="1">
      <c r="A22" s="325" t="s">
        <v>1095</v>
      </c>
      <c r="B22" s="473" t="s">
        <v>126</v>
      </c>
      <c r="C22" s="473" t="s">
        <v>126</v>
      </c>
      <c r="D22" s="473" t="s">
        <v>126</v>
      </c>
      <c r="E22" s="473" t="s">
        <v>126</v>
      </c>
      <c r="F22" s="473" t="s">
        <v>126</v>
      </c>
      <c r="G22" s="473" t="s">
        <v>126</v>
      </c>
      <c r="H22" s="792">
        <v>1</v>
      </c>
      <c r="I22" s="793">
        <v>6322</v>
      </c>
      <c r="J22" s="794">
        <v>695</v>
      </c>
      <c r="K22" s="483">
        <v>26</v>
      </c>
      <c r="L22" s="483">
        <v>7</v>
      </c>
      <c r="M22" s="483">
        <v>56</v>
      </c>
      <c r="N22" s="326" t="s">
        <v>1096</v>
      </c>
    </row>
    <row r="23" spans="1:14" s="272" customFormat="1" ht="18" customHeight="1">
      <c r="A23" s="325" t="s">
        <v>1097</v>
      </c>
      <c r="B23" s="473" t="s">
        <v>126</v>
      </c>
      <c r="C23" s="473" t="s">
        <v>126</v>
      </c>
      <c r="D23" s="473" t="s">
        <v>126</v>
      </c>
      <c r="E23" s="473" t="s">
        <v>126</v>
      </c>
      <c r="F23" s="473" t="s">
        <v>126</v>
      </c>
      <c r="G23" s="473" t="s">
        <v>126</v>
      </c>
      <c r="H23" s="792">
        <v>1</v>
      </c>
      <c r="I23" s="793">
        <v>6322</v>
      </c>
      <c r="J23" s="794">
        <v>695</v>
      </c>
      <c r="K23" s="483">
        <v>24</v>
      </c>
      <c r="L23" s="483">
        <v>9</v>
      </c>
      <c r="M23" s="483">
        <v>52</v>
      </c>
      <c r="N23" s="326" t="s">
        <v>1098</v>
      </c>
    </row>
    <row r="24" spans="1:14" s="272" customFormat="1" ht="18" customHeight="1">
      <c r="A24" s="325" t="s">
        <v>1099</v>
      </c>
      <c r="B24" s="473" t="s">
        <v>126</v>
      </c>
      <c r="C24" s="473" t="s">
        <v>126</v>
      </c>
      <c r="D24" s="473" t="s">
        <v>126</v>
      </c>
      <c r="E24" s="473" t="s">
        <v>126</v>
      </c>
      <c r="F24" s="473" t="s">
        <v>126</v>
      </c>
      <c r="G24" s="473" t="s">
        <v>126</v>
      </c>
      <c r="H24" s="792">
        <v>1</v>
      </c>
      <c r="I24" s="793">
        <v>6322</v>
      </c>
      <c r="J24" s="794">
        <v>695</v>
      </c>
      <c r="K24" s="483">
        <v>26</v>
      </c>
      <c r="L24" s="483">
        <v>6</v>
      </c>
      <c r="M24" s="483">
        <v>56</v>
      </c>
      <c r="N24" s="326" t="s">
        <v>1100</v>
      </c>
    </row>
    <row r="25" spans="1:14" s="272" customFormat="1" ht="18" customHeight="1">
      <c r="A25" s="329" t="s">
        <v>1101</v>
      </c>
      <c r="B25" s="475" t="s">
        <v>126</v>
      </c>
      <c r="C25" s="475" t="s">
        <v>126</v>
      </c>
      <c r="D25" s="475" t="s">
        <v>126</v>
      </c>
      <c r="E25" s="475" t="s">
        <v>126</v>
      </c>
      <c r="F25" s="475" t="s">
        <v>126</v>
      </c>
      <c r="G25" s="475" t="s">
        <v>126</v>
      </c>
      <c r="H25" s="789">
        <v>1</v>
      </c>
      <c r="I25" s="795">
        <v>6322</v>
      </c>
      <c r="J25" s="796">
        <v>695</v>
      </c>
      <c r="K25" s="484">
        <v>23</v>
      </c>
      <c r="L25" s="484">
        <v>8</v>
      </c>
      <c r="M25" s="484">
        <v>54</v>
      </c>
      <c r="N25" s="330" t="s">
        <v>1102</v>
      </c>
    </row>
    <row r="26" spans="1:14" ht="18" customHeight="1">
      <c r="A26" s="139" t="s">
        <v>557</v>
      </c>
      <c r="B26" s="137"/>
      <c r="C26" s="137"/>
      <c r="D26" s="137"/>
      <c r="N26" s="137"/>
    </row>
    <row r="27" ht="18" customHeight="1"/>
    <row r="28" ht="18" customHeight="1"/>
    <row r="29" ht="18" customHeight="1"/>
  </sheetData>
  <mergeCells count="9">
    <mergeCell ref="F4:G4"/>
    <mergeCell ref="L4:M4"/>
    <mergeCell ref="A1:N1"/>
    <mergeCell ref="B3:D3"/>
    <mergeCell ref="E3:G3"/>
    <mergeCell ref="H3:J3"/>
    <mergeCell ref="K3:M3"/>
    <mergeCell ref="N3:N7"/>
    <mergeCell ref="A3: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workbookViewId="0" topLeftCell="E2">
      <selection activeCell="H16" sqref="H16"/>
    </sheetView>
  </sheetViews>
  <sheetFormatPr defaultColWidth="9.140625" defaultRowHeight="12.75"/>
  <cols>
    <col min="1" max="1" width="13.57421875" style="1" customWidth="1"/>
    <col min="2" max="2" width="13.8515625" style="1" customWidth="1"/>
    <col min="3" max="3" width="14.28125" style="1" customWidth="1"/>
    <col min="4" max="4" width="13.00390625" style="1" customWidth="1"/>
    <col min="5" max="5" width="14.00390625" style="1" customWidth="1"/>
    <col min="6" max="10" width="13.00390625" style="1" customWidth="1"/>
    <col min="11" max="11" width="13.8515625" style="1" customWidth="1"/>
    <col min="12" max="13" width="13.00390625" style="1" customWidth="1"/>
    <col min="14" max="14" width="15.7109375" style="1" customWidth="1"/>
    <col min="15" max="16384" width="9.140625" style="1" customWidth="1"/>
  </cols>
  <sheetData>
    <row r="1" spans="1:14" ht="32.25" customHeight="1">
      <c r="A1" s="905" t="s">
        <v>546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</row>
    <row r="2" spans="1:14" ht="18" customHeight="1">
      <c r="A2" s="1" t="s">
        <v>195</v>
      </c>
      <c r="N2" s="24" t="s">
        <v>196</v>
      </c>
    </row>
    <row r="3" spans="1:14" s="14" customFormat="1" ht="30" customHeight="1">
      <c r="A3" s="892" t="s">
        <v>1211</v>
      </c>
      <c r="B3" s="826" t="s">
        <v>558</v>
      </c>
      <c r="C3" s="824"/>
      <c r="D3" s="824"/>
      <c r="E3" s="824" t="s">
        <v>559</v>
      </c>
      <c r="F3" s="824"/>
      <c r="G3" s="825"/>
      <c r="H3" s="977" t="s">
        <v>561</v>
      </c>
      <c r="I3" s="824"/>
      <c r="J3" s="824"/>
      <c r="K3" s="824" t="s">
        <v>562</v>
      </c>
      <c r="L3" s="824"/>
      <c r="M3" s="825"/>
      <c r="N3" s="974" t="s">
        <v>1210</v>
      </c>
    </row>
    <row r="4" spans="1:14" ht="30" customHeight="1">
      <c r="A4" s="890"/>
      <c r="B4" s="33" t="s">
        <v>206</v>
      </c>
      <c r="C4" s="33" t="s">
        <v>202</v>
      </c>
      <c r="D4" s="33" t="s">
        <v>553</v>
      </c>
      <c r="E4" s="33" t="s">
        <v>551</v>
      </c>
      <c r="F4" s="975" t="s">
        <v>552</v>
      </c>
      <c r="G4" s="976"/>
      <c r="H4" s="134" t="s">
        <v>201</v>
      </c>
      <c r="I4" s="33" t="s">
        <v>202</v>
      </c>
      <c r="J4" s="33" t="s">
        <v>203</v>
      </c>
      <c r="K4" s="33" t="s">
        <v>551</v>
      </c>
      <c r="L4" s="975" t="s">
        <v>552</v>
      </c>
      <c r="M4" s="825"/>
      <c r="N4" s="902"/>
    </row>
    <row r="5" spans="1:14" ht="30" customHeight="1">
      <c r="A5" s="890"/>
      <c r="B5" s="17"/>
      <c r="C5" s="17"/>
      <c r="D5" s="127" t="s">
        <v>555</v>
      </c>
      <c r="E5" s="127" t="s">
        <v>554</v>
      </c>
      <c r="F5" s="17" t="s">
        <v>190</v>
      </c>
      <c r="G5" s="17" t="s">
        <v>192</v>
      </c>
      <c r="H5" s="8"/>
      <c r="I5" s="17"/>
      <c r="J5" s="127" t="s">
        <v>207</v>
      </c>
      <c r="K5" s="127" t="s">
        <v>554</v>
      </c>
      <c r="L5" s="33" t="s">
        <v>209</v>
      </c>
      <c r="M5" s="127" t="s">
        <v>191</v>
      </c>
      <c r="N5" s="902"/>
    </row>
    <row r="6" spans="1:14" ht="30" customHeight="1">
      <c r="A6" s="890"/>
      <c r="B6" s="17" t="s">
        <v>986</v>
      </c>
      <c r="C6" s="17" t="s">
        <v>221</v>
      </c>
      <c r="D6" s="17"/>
      <c r="E6" s="17" t="s">
        <v>986</v>
      </c>
      <c r="F6" s="9"/>
      <c r="G6" s="17"/>
      <c r="H6" s="8" t="s">
        <v>986</v>
      </c>
      <c r="I6" s="17" t="s">
        <v>221</v>
      </c>
      <c r="J6" s="17"/>
      <c r="K6" s="17" t="s">
        <v>986</v>
      </c>
      <c r="L6" s="15"/>
      <c r="M6" s="17"/>
      <c r="N6" s="902"/>
    </row>
    <row r="7" spans="1:14" ht="30" customHeight="1">
      <c r="A7" s="891"/>
      <c r="B7" s="81" t="s">
        <v>556</v>
      </c>
      <c r="C7" s="12" t="s">
        <v>213</v>
      </c>
      <c r="D7" s="12" t="s">
        <v>214</v>
      </c>
      <c r="E7" s="12" t="s">
        <v>215</v>
      </c>
      <c r="F7" s="12" t="s">
        <v>1148</v>
      </c>
      <c r="G7" s="12" t="s">
        <v>1149</v>
      </c>
      <c r="H7" s="11" t="s">
        <v>212</v>
      </c>
      <c r="I7" s="12" t="s">
        <v>213</v>
      </c>
      <c r="J7" s="12" t="s">
        <v>214</v>
      </c>
      <c r="K7" s="12" t="s">
        <v>215</v>
      </c>
      <c r="L7" s="12" t="s">
        <v>1148</v>
      </c>
      <c r="M7" s="12" t="s">
        <v>1149</v>
      </c>
      <c r="N7" s="903"/>
    </row>
    <row r="8" spans="1:14" s="272" customFormat="1" ht="24.75" customHeight="1">
      <c r="A8" s="88" t="s">
        <v>926</v>
      </c>
      <c r="B8" s="304">
        <v>0</v>
      </c>
      <c r="C8" s="305">
        <v>0</v>
      </c>
      <c r="D8" s="305">
        <v>0</v>
      </c>
      <c r="E8" s="305">
        <v>0</v>
      </c>
      <c r="F8" s="305">
        <v>0</v>
      </c>
      <c r="G8" s="736">
        <v>0</v>
      </c>
      <c r="H8" s="414">
        <v>0</v>
      </c>
      <c r="I8" s="414">
        <v>0</v>
      </c>
      <c r="J8" s="414">
        <v>0</v>
      </c>
      <c r="K8" s="414">
        <v>0</v>
      </c>
      <c r="L8" s="414">
        <v>0</v>
      </c>
      <c r="M8" s="414">
        <v>0</v>
      </c>
      <c r="N8" s="326" t="s">
        <v>926</v>
      </c>
    </row>
    <row r="9" spans="1:14" s="272" customFormat="1" ht="24.75" customHeight="1">
      <c r="A9" s="88" t="s">
        <v>990</v>
      </c>
      <c r="B9" s="304">
        <v>1</v>
      </c>
      <c r="C9" s="305">
        <v>1190</v>
      </c>
      <c r="D9" s="305">
        <v>392</v>
      </c>
      <c r="E9" s="737">
        <v>193</v>
      </c>
      <c r="F9" s="739">
        <v>6</v>
      </c>
      <c r="G9" s="740">
        <v>8</v>
      </c>
      <c r="H9" s="414">
        <v>1</v>
      </c>
      <c r="I9" s="414">
        <v>2982</v>
      </c>
      <c r="J9" s="414">
        <v>549</v>
      </c>
      <c r="K9" s="692">
        <v>35</v>
      </c>
      <c r="L9" s="692">
        <v>9</v>
      </c>
      <c r="M9" s="414">
        <v>11</v>
      </c>
      <c r="N9" s="326" t="s">
        <v>990</v>
      </c>
    </row>
    <row r="10" spans="1:14" s="272" customFormat="1" ht="24.75" customHeight="1">
      <c r="A10" s="325" t="s">
        <v>927</v>
      </c>
      <c r="B10" s="305">
        <v>1</v>
      </c>
      <c r="C10" s="305">
        <v>1605</v>
      </c>
      <c r="D10" s="305">
        <v>394</v>
      </c>
      <c r="E10" s="737">
        <v>59</v>
      </c>
      <c r="F10" s="739">
        <v>3</v>
      </c>
      <c r="G10" s="634" t="s">
        <v>152</v>
      </c>
      <c r="H10" s="414">
        <v>1</v>
      </c>
      <c r="I10" s="414">
        <v>2982</v>
      </c>
      <c r="J10" s="414">
        <v>592</v>
      </c>
      <c r="K10" s="692">
        <v>499</v>
      </c>
      <c r="L10" s="692">
        <v>137</v>
      </c>
      <c r="M10" s="414">
        <v>0</v>
      </c>
      <c r="N10" s="326" t="s">
        <v>927</v>
      </c>
    </row>
    <row r="11" spans="1:14" s="272" customFormat="1" ht="24.75" customHeight="1">
      <c r="A11" s="325" t="s">
        <v>928</v>
      </c>
      <c r="B11" s="305">
        <v>1</v>
      </c>
      <c r="C11" s="305">
        <v>3719</v>
      </c>
      <c r="D11" s="305">
        <v>866</v>
      </c>
      <c r="E11" s="737">
        <v>486</v>
      </c>
      <c r="F11" s="739">
        <v>92</v>
      </c>
      <c r="G11" s="740">
        <v>444</v>
      </c>
      <c r="H11" s="414">
        <v>1</v>
      </c>
      <c r="I11" s="414">
        <v>2982</v>
      </c>
      <c r="J11" s="414">
        <v>592</v>
      </c>
      <c r="K11" s="692">
        <v>268</v>
      </c>
      <c r="L11" s="692">
        <v>69</v>
      </c>
      <c r="M11" s="414">
        <v>50</v>
      </c>
      <c r="N11" s="326" t="s">
        <v>928</v>
      </c>
    </row>
    <row r="12" spans="1:14" s="272" customFormat="1" ht="24.75" customHeight="1">
      <c r="A12" s="325" t="s">
        <v>943</v>
      </c>
      <c r="B12" s="305">
        <v>1</v>
      </c>
      <c r="C12" s="305">
        <v>3719</v>
      </c>
      <c r="D12" s="305">
        <v>866</v>
      </c>
      <c r="E12" s="737">
        <v>596</v>
      </c>
      <c r="F12" s="739">
        <v>137</v>
      </c>
      <c r="G12" s="740">
        <v>477</v>
      </c>
      <c r="H12" s="414">
        <v>0</v>
      </c>
      <c r="I12" s="414">
        <v>0</v>
      </c>
      <c r="J12" s="414">
        <v>0</v>
      </c>
      <c r="K12" s="414">
        <v>0</v>
      </c>
      <c r="L12" s="414">
        <v>0</v>
      </c>
      <c r="M12" s="414">
        <v>0</v>
      </c>
      <c r="N12" s="326" t="s">
        <v>943</v>
      </c>
    </row>
    <row r="13" spans="1:14" s="489" customFormat="1" ht="24.75" customHeight="1">
      <c r="A13" s="410" t="s">
        <v>929</v>
      </c>
      <c r="B13" s="491">
        <v>1</v>
      </c>
      <c r="C13" s="491">
        <v>3719</v>
      </c>
      <c r="D13" s="491">
        <v>866</v>
      </c>
      <c r="E13" s="738">
        <f>SUM(E14:E25)</f>
        <v>646</v>
      </c>
      <c r="F13" s="741">
        <f>SUM(F14:F25)</f>
        <v>161</v>
      </c>
      <c r="G13" s="742">
        <f>SUM(G14:G25)</f>
        <v>540</v>
      </c>
      <c r="H13" s="491">
        <v>0</v>
      </c>
      <c r="I13" s="491">
        <v>0</v>
      </c>
      <c r="J13" s="491">
        <v>0</v>
      </c>
      <c r="K13" s="491">
        <v>0</v>
      </c>
      <c r="L13" s="491">
        <v>0</v>
      </c>
      <c r="M13" s="497">
        <v>0</v>
      </c>
      <c r="N13" s="412" t="s">
        <v>929</v>
      </c>
    </row>
    <row r="14" spans="1:14" s="272" customFormat="1" ht="20.25" customHeight="1">
      <c r="A14" s="325" t="s">
        <v>1031</v>
      </c>
      <c r="B14" s="798">
        <v>1</v>
      </c>
      <c r="C14" s="797">
        <v>3719</v>
      </c>
      <c r="D14" s="797">
        <v>866</v>
      </c>
      <c r="E14" s="737">
        <v>58</v>
      </c>
      <c r="F14" s="739">
        <v>10</v>
      </c>
      <c r="G14" s="740">
        <v>45</v>
      </c>
      <c r="H14" s="473" t="s">
        <v>126</v>
      </c>
      <c r="I14" s="473" t="s">
        <v>126</v>
      </c>
      <c r="J14" s="473" t="s">
        <v>126</v>
      </c>
      <c r="K14" s="473" t="s">
        <v>126</v>
      </c>
      <c r="L14" s="473" t="s">
        <v>126</v>
      </c>
      <c r="M14" s="473" t="s">
        <v>126</v>
      </c>
      <c r="N14" s="326" t="s">
        <v>1032</v>
      </c>
    </row>
    <row r="15" spans="1:14" s="272" customFormat="1" ht="20.25" customHeight="1">
      <c r="A15" s="325" t="s">
        <v>1033</v>
      </c>
      <c r="B15" s="798">
        <v>1</v>
      </c>
      <c r="C15" s="797">
        <v>3719</v>
      </c>
      <c r="D15" s="797">
        <v>866</v>
      </c>
      <c r="E15" s="737">
        <v>52</v>
      </c>
      <c r="F15" s="739">
        <v>8</v>
      </c>
      <c r="G15" s="740">
        <v>42</v>
      </c>
      <c r="H15" s="473" t="s">
        <v>126</v>
      </c>
      <c r="I15" s="473" t="s">
        <v>126</v>
      </c>
      <c r="J15" s="473" t="s">
        <v>126</v>
      </c>
      <c r="K15" s="473" t="s">
        <v>126</v>
      </c>
      <c r="L15" s="473" t="s">
        <v>126</v>
      </c>
      <c r="M15" s="473" t="s">
        <v>126</v>
      </c>
      <c r="N15" s="326" t="s">
        <v>1034</v>
      </c>
    </row>
    <row r="16" spans="1:14" s="272" customFormat="1" ht="20.25" customHeight="1">
      <c r="A16" s="325" t="s">
        <v>1035</v>
      </c>
      <c r="B16" s="798">
        <v>1</v>
      </c>
      <c r="C16" s="797">
        <v>3719</v>
      </c>
      <c r="D16" s="797">
        <v>866</v>
      </c>
      <c r="E16" s="737">
        <v>58</v>
      </c>
      <c r="F16" s="739">
        <v>10</v>
      </c>
      <c r="G16" s="740">
        <v>49</v>
      </c>
      <c r="H16" s="473" t="s">
        <v>126</v>
      </c>
      <c r="I16" s="473" t="s">
        <v>126</v>
      </c>
      <c r="J16" s="473" t="s">
        <v>126</v>
      </c>
      <c r="K16" s="473" t="s">
        <v>126</v>
      </c>
      <c r="L16" s="473" t="s">
        <v>126</v>
      </c>
      <c r="M16" s="473" t="s">
        <v>126</v>
      </c>
      <c r="N16" s="326" t="s">
        <v>1036</v>
      </c>
    </row>
    <row r="17" spans="1:14" s="272" customFormat="1" ht="20.25" customHeight="1">
      <c r="A17" s="325" t="s">
        <v>1037</v>
      </c>
      <c r="B17" s="798">
        <v>1</v>
      </c>
      <c r="C17" s="797">
        <v>3719</v>
      </c>
      <c r="D17" s="797">
        <v>866</v>
      </c>
      <c r="E17" s="737">
        <v>52</v>
      </c>
      <c r="F17" s="739">
        <v>18</v>
      </c>
      <c r="G17" s="740">
        <v>43</v>
      </c>
      <c r="H17" s="473" t="s">
        <v>126</v>
      </c>
      <c r="I17" s="473" t="s">
        <v>126</v>
      </c>
      <c r="J17" s="473" t="s">
        <v>126</v>
      </c>
      <c r="K17" s="473" t="s">
        <v>126</v>
      </c>
      <c r="L17" s="473" t="s">
        <v>126</v>
      </c>
      <c r="M17" s="473" t="s">
        <v>126</v>
      </c>
      <c r="N17" s="326" t="s">
        <v>1038</v>
      </c>
    </row>
    <row r="18" spans="1:14" s="272" customFormat="1" ht="20.25" customHeight="1">
      <c r="A18" s="325" t="s">
        <v>1039</v>
      </c>
      <c r="B18" s="798">
        <v>1</v>
      </c>
      <c r="C18" s="797">
        <v>3719</v>
      </c>
      <c r="D18" s="797">
        <v>866</v>
      </c>
      <c r="E18" s="737">
        <v>60</v>
      </c>
      <c r="F18" s="739">
        <v>22</v>
      </c>
      <c r="G18" s="740">
        <v>45</v>
      </c>
      <c r="H18" s="473" t="s">
        <v>126</v>
      </c>
      <c r="I18" s="473" t="s">
        <v>126</v>
      </c>
      <c r="J18" s="473" t="s">
        <v>126</v>
      </c>
      <c r="K18" s="473" t="s">
        <v>126</v>
      </c>
      <c r="L18" s="473" t="s">
        <v>126</v>
      </c>
      <c r="M18" s="473" t="s">
        <v>126</v>
      </c>
      <c r="N18" s="326" t="s">
        <v>1040</v>
      </c>
    </row>
    <row r="19" spans="1:14" s="272" customFormat="1" ht="20.25" customHeight="1">
      <c r="A19" s="325" t="s">
        <v>1041</v>
      </c>
      <c r="B19" s="798">
        <v>1</v>
      </c>
      <c r="C19" s="797">
        <v>3719</v>
      </c>
      <c r="D19" s="797">
        <v>866</v>
      </c>
      <c r="E19" s="737">
        <v>38</v>
      </c>
      <c r="F19" s="739">
        <v>8</v>
      </c>
      <c r="G19" s="740">
        <v>34</v>
      </c>
      <c r="H19" s="473" t="s">
        <v>126</v>
      </c>
      <c r="I19" s="473" t="s">
        <v>126</v>
      </c>
      <c r="J19" s="473" t="s">
        <v>126</v>
      </c>
      <c r="K19" s="473" t="s">
        <v>126</v>
      </c>
      <c r="L19" s="473" t="s">
        <v>126</v>
      </c>
      <c r="M19" s="473" t="s">
        <v>126</v>
      </c>
      <c r="N19" s="326" t="s">
        <v>1042</v>
      </c>
    </row>
    <row r="20" spans="1:14" s="272" customFormat="1" ht="20.25" customHeight="1">
      <c r="A20" s="325" t="s">
        <v>1043</v>
      </c>
      <c r="B20" s="798">
        <v>1</v>
      </c>
      <c r="C20" s="797">
        <v>3719</v>
      </c>
      <c r="D20" s="797">
        <v>866</v>
      </c>
      <c r="E20" s="737">
        <v>54</v>
      </c>
      <c r="F20" s="739">
        <v>13</v>
      </c>
      <c r="G20" s="740">
        <v>45</v>
      </c>
      <c r="H20" s="473" t="s">
        <v>126</v>
      </c>
      <c r="I20" s="473" t="s">
        <v>126</v>
      </c>
      <c r="J20" s="473" t="s">
        <v>126</v>
      </c>
      <c r="K20" s="473" t="s">
        <v>126</v>
      </c>
      <c r="L20" s="473" t="s">
        <v>126</v>
      </c>
      <c r="M20" s="473" t="s">
        <v>126</v>
      </c>
      <c r="N20" s="326" t="s">
        <v>1044</v>
      </c>
    </row>
    <row r="21" spans="1:14" s="272" customFormat="1" ht="20.25" customHeight="1">
      <c r="A21" s="325" t="s">
        <v>1045</v>
      </c>
      <c r="B21" s="798">
        <v>1</v>
      </c>
      <c r="C21" s="797">
        <v>3719</v>
      </c>
      <c r="D21" s="797">
        <v>866</v>
      </c>
      <c r="E21" s="737">
        <v>62</v>
      </c>
      <c r="F21" s="739">
        <v>27</v>
      </c>
      <c r="G21" s="740">
        <v>63</v>
      </c>
      <c r="H21" s="473" t="s">
        <v>126</v>
      </c>
      <c r="I21" s="473" t="s">
        <v>126</v>
      </c>
      <c r="J21" s="473" t="s">
        <v>126</v>
      </c>
      <c r="K21" s="473" t="s">
        <v>126</v>
      </c>
      <c r="L21" s="473" t="s">
        <v>126</v>
      </c>
      <c r="M21" s="473" t="s">
        <v>126</v>
      </c>
      <c r="N21" s="326" t="s">
        <v>1046</v>
      </c>
    </row>
    <row r="22" spans="1:14" s="272" customFormat="1" ht="20.25" customHeight="1">
      <c r="A22" s="325" t="s">
        <v>1095</v>
      </c>
      <c r="B22" s="798">
        <v>1</v>
      </c>
      <c r="C22" s="797">
        <v>3719</v>
      </c>
      <c r="D22" s="797">
        <v>866</v>
      </c>
      <c r="E22" s="737">
        <v>52</v>
      </c>
      <c r="F22" s="739">
        <v>7</v>
      </c>
      <c r="G22" s="740">
        <v>41</v>
      </c>
      <c r="H22" s="473" t="s">
        <v>126</v>
      </c>
      <c r="I22" s="473" t="s">
        <v>126</v>
      </c>
      <c r="J22" s="473" t="s">
        <v>126</v>
      </c>
      <c r="K22" s="473" t="s">
        <v>126</v>
      </c>
      <c r="L22" s="473" t="s">
        <v>126</v>
      </c>
      <c r="M22" s="473" t="s">
        <v>126</v>
      </c>
      <c r="N22" s="326" t="s">
        <v>1096</v>
      </c>
    </row>
    <row r="23" spans="1:14" s="272" customFormat="1" ht="20.25" customHeight="1">
      <c r="A23" s="325" t="s">
        <v>1097</v>
      </c>
      <c r="B23" s="798">
        <v>1</v>
      </c>
      <c r="C23" s="797">
        <v>3719</v>
      </c>
      <c r="D23" s="797">
        <v>866</v>
      </c>
      <c r="E23" s="737">
        <v>58</v>
      </c>
      <c r="F23" s="739">
        <v>22</v>
      </c>
      <c r="G23" s="740">
        <v>52</v>
      </c>
      <c r="H23" s="473" t="s">
        <v>126</v>
      </c>
      <c r="I23" s="473" t="s">
        <v>126</v>
      </c>
      <c r="J23" s="473" t="s">
        <v>126</v>
      </c>
      <c r="K23" s="473" t="s">
        <v>126</v>
      </c>
      <c r="L23" s="473" t="s">
        <v>126</v>
      </c>
      <c r="M23" s="473" t="s">
        <v>126</v>
      </c>
      <c r="N23" s="326" t="s">
        <v>1098</v>
      </c>
    </row>
    <row r="24" spans="1:14" s="272" customFormat="1" ht="20.25" customHeight="1">
      <c r="A24" s="325" t="s">
        <v>1099</v>
      </c>
      <c r="B24" s="798">
        <v>1</v>
      </c>
      <c r="C24" s="797">
        <v>3719</v>
      </c>
      <c r="D24" s="797">
        <v>866</v>
      </c>
      <c r="E24" s="737">
        <v>52</v>
      </c>
      <c r="F24" s="739">
        <v>10</v>
      </c>
      <c r="G24" s="740">
        <v>41</v>
      </c>
      <c r="H24" s="473" t="s">
        <v>126</v>
      </c>
      <c r="I24" s="473" t="s">
        <v>126</v>
      </c>
      <c r="J24" s="473" t="s">
        <v>126</v>
      </c>
      <c r="K24" s="473" t="s">
        <v>126</v>
      </c>
      <c r="L24" s="473" t="s">
        <v>126</v>
      </c>
      <c r="M24" s="473" t="s">
        <v>126</v>
      </c>
      <c r="N24" s="326" t="s">
        <v>1100</v>
      </c>
    </row>
    <row r="25" spans="1:14" s="272" customFormat="1" ht="20.25" customHeight="1">
      <c r="A25" s="329" t="s">
        <v>1101</v>
      </c>
      <c r="B25" s="799">
        <v>1</v>
      </c>
      <c r="C25" s="800">
        <v>3719</v>
      </c>
      <c r="D25" s="800">
        <v>866</v>
      </c>
      <c r="E25" s="706">
        <v>50</v>
      </c>
      <c r="F25" s="743">
        <v>6</v>
      </c>
      <c r="G25" s="545">
        <v>40</v>
      </c>
      <c r="H25" s="475" t="s">
        <v>126</v>
      </c>
      <c r="I25" s="475" t="s">
        <v>126</v>
      </c>
      <c r="J25" s="475" t="s">
        <v>126</v>
      </c>
      <c r="K25" s="475" t="s">
        <v>126</v>
      </c>
      <c r="L25" s="475" t="s">
        <v>126</v>
      </c>
      <c r="M25" s="475" t="s">
        <v>126</v>
      </c>
      <c r="N25" s="330" t="s">
        <v>1102</v>
      </c>
    </row>
    <row r="26" ht="15" customHeight="1">
      <c r="A26" s="18" t="s">
        <v>563</v>
      </c>
    </row>
    <row r="27" ht="15" customHeight="1">
      <c r="A27" s="1" t="s">
        <v>564</v>
      </c>
    </row>
    <row r="28" ht="15" customHeight="1"/>
  </sheetData>
  <mergeCells count="9">
    <mergeCell ref="F4:G4"/>
    <mergeCell ref="L4:M4"/>
    <mergeCell ref="A1:N1"/>
    <mergeCell ref="B3:D3"/>
    <mergeCell ref="E3:G3"/>
    <mergeCell ref="H3:J3"/>
    <mergeCell ref="K3:M3"/>
    <mergeCell ref="N3:N7"/>
    <mergeCell ref="A3:A7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SheetLayoutView="100" workbookViewId="0" topLeftCell="A7">
      <selection activeCell="G20" sqref="G20"/>
    </sheetView>
  </sheetViews>
  <sheetFormatPr defaultColWidth="9.140625" defaultRowHeight="12.75"/>
  <cols>
    <col min="1" max="1" width="9.7109375" style="1" customWidth="1"/>
    <col min="2" max="5" width="12.00390625" style="1" customWidth="1"/>
    <col min="6" max="7" width="9.8515625" style="1" customWidth="1"/>
    <col min="8" max="9" width="9.7109375" style="1" customWidth="1"/>
    <col min="10" max="10" width="9.57421875" style="1" bestFit="1" customWidth="1"/>
    <col min="11" max="11" width="9.28125" style="1" bestFit="1" customWidth="1"/>
    <col min="12" max="12" width="9.57421875" style="1" bestFit="1" customWidth="1"/>
    <col min="13" max="13" width="9.28125" style="1" bestFit="1" customWidth="1"/>
    <col min="14" max="14" width="12.57421875" style="1" customWidth="1"/>
    <col min="15" max="16384" width="9.140625" style="1" customWidth="1"/>
  </cols>
  <sheetData>
    <row r="1" spans="1:14" ht="32.25" customHeight="1">
      <c r="A1" s="905" t="s">
        <v>930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</row>
    <row r="2" spans="1:14" ht="16.5" customHeight="1">
      <c r="A2" s="2" t="s">
        <v>931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932</v>
      </c>
    </row>
    <row r="3" spans="1:14" ht="18.75" customHeight="1">
      <c r="A3" s="897" t="s">
        <v>29</v>
      </c>
      <c r="B3" s="894" t="s">
        <v>933</v>
      </c>
      <c r="C3" s="912"/>
      <c r="D3" s="912"/>
      <c r="E3" s="913"/>
      <c r="F3" s="895" t="s">
        <v>934</v>
      </c>
      <c r="G3" s="912"/>
      <c r="H3" s="912"/>
      <c r="I3" s="913"/>
      <c r="J3" s="896" t="s">
        <v>935</v>
      </c>
      <c r="K3" s="912"/>
      <c r="L3" s="912"/>
      <c r="M3" s="913"/>
      <c r="N3" s="901" t="s">
        <v>30</v>
      </c>
    </row>
    <row r="4" spans="1:14" ht="18.75" customHeight="1">
      <c r="A4" s="898"/>
      <c r="B4" s="9"/>
      <c r="C4" s="10" t="s">
        <v>936</v>
      </c>
      <c r="D4" s="10" t="s">
        <v>937</v>
      </c>
      <c r="E4" s="5" t="s">
        <v>938</v>
      </c>
      <c r="F4" s="8"/>
      <c r="G4" s="10" t="s">
        <v>936</v>
      </c>
      <c r="H4" s="10" t="s">
        <v>937</v>
      </c>
      <c r="I4" s="5" t="s">
        <v>938</v>
      </c>
      <c r="J4" s="9"/>
      <c r="K4" s="10" t="s">
        <v>936</v>
      </c>
      <c r="L4" s="10" t="s">
        <v>937</v>
      </c>
      <c r="M4" s="5" t="s">
        <v>938</v>
      </c>
      <c r="N4" s="902"/>
    </row>
    <row r="5" spans="1:14" ht="18.75" customHeight="1">
      <c r="A5" s="899"/>
      <c r="B5" s="11"/>
      <c r="C5" s="12" t="s">
        <v>939</v>
      </c>
      <c r="D5" s="12" t="s">
        <v>940</v>
      </c>
      <c r="E5" s="11" t="s">
        <v>941</v>
      </c>
      <c r="F5" s="11"/>
      <c r="G5" s="12" t="s">
        <v>939</v>
      </c>
      <c r="H5" s="12" t="s">
        <v>940</v>
      </c>
      <c r="I5" s="11" t="s">
        <v>941</v>
      </c>
      <c r="J5" s="13"/>
      <c r="K5" s="12" t="s">
        <v>939</v>
      </c>
      <c r="L5" s="12" t="s">
        <v>940</v>
      </c>
      <c r="M5" s="11" t="s">
        <v>941</v>
      </c>
      <c r="N5" s="903"/>
    </row>
    <row r="6" spans="1:14" s="272" customFormat="1" ht="16.5" customHeight="1">
      <c r="A6" s="270" t="s">
        <v>926</v>
      </c>
      <c r="B6" s="287">
        <v>175367</v>
      </c>
      <c r="C6" s="288">
        <v>1048</v>
      </c>
      <c r="D6" s="288">
        <v>161758</v>
      </c>
      <c r="E6" s="288">
        <v>12561</v>
      </c>
      <c r="F6" s="624">
        <v>105718</v>
      </c>
      <c r="G6" s="288">
        <v>291</v>
      </c>
      <c r="H6" s="624">
        <v>97363</v>
      </c>
      <c r="I6" s="624">
        <v>8064</v>
      </c>
      <c r="J6" s="624">
        <v>17165</v>
      </c>
      <c r="K6" s="288">
        <v>214</v>
      </c>
      <c r="L6" s="624">
        <v>14402</v>
      </c>
      <c r="M6" s="626">
        <v>2549</v>
      </c>
      <c r="N6" s="270" t="s">
        <v>926</v>
      </c>
    </row>
    <row r="7" spans="1:14" s="272" customFormat="1" ht="16.5" customHeight="1">
      <c r="A7" s="270" t="s">
        <v>942</v>
      </c>
      <c r="B7" s="287">
        <v>190659</v>
      </c>
      <c r="C7" s="288">
        <v>1098</v>
      </c>
      <c r="D7" s="288">
        <v>174994</v>
      </c>
      <c r="E7" s="288">
        <v>14567</v>
      </c>
      <c r="F7" s="624">
        <v>116957</v>
      </c>
      <c r="G7" s="288">
        <v>304</v>
      </c>
      <c r="H7" s="624">
        <v>106966</v>
      </c>
      <c r="I7" s="624">
        <v>9687</v>
      </c>
      <c r="J7" s="624">
        <v>18171</v>
      </c>
      <c r="K7" s="288">
        <v>218</v>
      </c>
      <c r="L7" s="624">
        <v>15317</v>
      </c>
      <c r="M7" s="626">
        <v>2636</v>
      </c>
      <c r="N7" s="270" t="s">
        <v>942</v>
      </c>
    </row>
    <row r="8" spans="1:14" s="272" customFormat="1" ht="16.5" customHeight="1">
      <c r="A8" s="270" t="s">
        <v>927</v>
      </c>
      <c r="B8" s="287">
        <v>199976</v>
      </c>
      <c r="C8" s="288">
        <v>1139</v>
      </c>
      <c r="D8" s="288">
        <v>183070</v>
      </c>
      <c r="E8" s="288">
        <v>15767</v>
      </c>
      <c r="F8" s="624">
        <v>123948</v>
      </c>
      <c r="G8" s="288">
        <v>333</v>
      </c>
      <c r="H8" s="624">
        <v>112890</v>
      </c>
      <c r="I8" s="624">
        <v>10725</v>
      </c>
      <c r="J8" s="624">
        <v>18387</v>
      </c>
      <c r="K8" s="288">
        <v>204</v>
      </c>
      <c r="L8" s="624">
        <v>15571</v>
      </c>
      <c r="M8" s="626">
        <v>2612</v>
      </c>
      <c r="N8" s="270" t="s">
        <v>927</v>
      </c>
    </row>
    <row r="9" spans="1:14" s="272" customFormat="1" ht="16.5" customHeight="1">
      <c r="A9" s="270" t="s">
        <v>928</v>
      </c>
      <c r="B9" s="287">
        <v>206328</v>
      </c>
      <c r="C9" s="288">
        <v>1170</v>
      </c>
      <c r="D9" s="288">
        <v>189014</v>
      </c>
      <c r="E9" s="288">
        <v>16144</v>
      </c>
      <c r="F9" s="624">
        <v>129203</v>
      </c>
      <c r="G9" s="288">
        <v>340</v>
      </c>
      <c r="H9" s="624">
        <v>117709</v>
      </c>
      <c r="I9" s="624">
        <v>11154</v>
      </c>
      <c r="J9" s="624">
        <v>18196</v>
      </c>
      <c r="K9" s="288">
        <v>218</v>
      </c>
      <c r="L9" s="624">
        <v>15490</v>
      </c>
      <c r="M9" s="626">
        <v>2488</v>
      </c>
      <c r="N9" s="270" t="s">
        <v>928</v>
      </c>
    </row>
    <row r="10" spans="1:14" s="272" customFormat="1" ht="16.5" customHeight="1">
      <c r="A10" s="112" t="s">
        <v>943</v>
      </c>
      <c r="B10" s="288">
        <v>213310</v>
      </c>
      <c r="C10" s="288">
        <v>1218</v>
      </c>
      <c r="D10" s="288">
        <v>195087</v>
      </c>
      <c r="E10" s="288">
        <v>17005</v>
      </c>
      <c r="F10" s="624">
        <v>135644</v>
      </c>
      <c r="G10" s="288">
        <v>347</v>
      </c>
      <c r="H10" s="624">
        <v>123551</v>
      </c>
      <c r="I10" s="624">
        <v>11746</v>
      </c>
      <c r="J10" s="624">
        <v>17314</v>
      </c>
      <c r="K10" s="288">
        <v>226</v>
      </c>
      <c r="L10" s="624">
        <v>14463</v>
      </c>
      <c r="M10" s="626">
        <v>2625</v>
      </c>
      <c r="N10" s="270" t="s">
        <v>943</v>
      </c>
    </row>
    <row r="11" spans="1:14" s="275" customFormat="1" ht="16.5" customHeight="1">
      <c r="A11" s="273" t="s">
        <v>944</v>
      </c>
      <c r="B11" s="290">
        <f aca="true" t="shared" si="0" ref="B11:M11">SUM(B12:B13)</f>
        <v>222025</v>
      </c>
      <c r="C11" s="290">
        <f t="shared" si="0"/>
        <v>1263</v>
      </c>
      <c r="D11" s="290">
        <f t="shared" si="0"/>
        <v>201944</v>
      </c>
      <c r="E11" s="290">
        <f t="shared" si="0"/>
        <v>18818</v>
      </c>
      <c r="F11" s="627">
        <f t="shared" si="0"/>
        <v>142651</v>
      </c>
      <c r="G11" s="290">
        <f t="shared" si="0"/>
        <v>347</v>
      </c>
      <c r="H11" s="627">
        <f t="shared" si="0"/>
        <v>129104</v>
      </c>
      <c r="I11" s="627">
        <f t="shared" si="0"/>
        <v>13200</v>
      </c>
      <c r="J11" s="627">
        <f t="shared" si="0"/>
        <v>17917</v>
      </c>
      <c r="K11" s="290">
        <f t="shared" si="0"/>
        <v>275</v>
      </c>
      <c r="L11" s="627">
        <f t="shared" si="0"/>
        <v>14711</v>
      </c>
      <c r="M11" s="627">
        <f t="shared" si="0"/>
        <v>2931</v>
      </c>
      <c r="N11" s="274" t="s">
        <v>929</v>
      </c>
    </row>
    <row r="12" spans="1:14" s="272" customFormat="1" ht="16.5" customHeight="1">
      <c r="A12" s="276" t="s">
        <v>119</v>
      </c>
      <c r="B12" s="291">
        <v>158926</v>
      </c>
      <c r="C12" s="284">
        <v>906</v>
      </c>
      <c r="D12" s="284">
        <v>142032</v>
      </c>
      <c r="E12" s="284">
        <v>15988</v>
      </c>
      <c r="F12" s="625">
        <f>(G12+H12+I12)</f>
        <v>106294</v>
      </c>
      <c r="G12" s="284">
        <v>280</v>
      </c>
      <c r="H12" s="625">
        <v>94988</v>
      </c>
      <c r="I12" s="625">
        <v>11026</v>
      </c>
      <c r="J12" s="625">
        <f>(K12+L12+M12)</f>
        <v>13476</v>
      </c>
      <c r="K12" s="284">
        <v>197</v>
      </c>
      <c r="L12" s="625">
        <v>10511</v>
      </c>
      <c r="M12" s="625">
        <v>2768</v>
      </c>
      <c r="N12" s="277" t="s">
        <v>946</v>
      </c>
    </row>
    <row r="13" spans="1:14" s="272" customFormat="1" ht="16.5" customHeight="1">
      <c r="A13" s="278" t="s">
        <v>947</v>
      </c>
      <c r="B13" s="292">
        <f>(C13+D13+E13)</f>
        <v>63099</v>
      </c>
      <c r="C13" s="286">
        <v>357</v>
      </c>
      <c r="D13" s="286">
        <v>59912</v>
      </c>
      <c r="E13" s="286">
        <v>2830</v>
      </c>
      <c r="F13" s="628">
        <f>(G13+H13+I13)</f>
        <v>36357</v>
      </c>
      <c r="G13" s="286">
        <v>67</v>
      </c>
      <c r="H13" s="628">
        <v>34116</v>
      </c>
      <c r="I13" s="628">
        <v>2174</v>
      </c>
      <c r="J13" s="628">
        <f>(K13+L13+M13)</f>
        <v>4441</v>
      </c>
      <c r="K13" s="286">
        <v>78</v>
      </c>
      <c r="L13" s="628">
        <v>4200</v>
      </c>
      <c r="M13" s="628">
        <v>163</v>
      </c>
      <c r="N13" s="280" t="s">
        <v>948</v>
      </c>
    </row>
    <row r="14" spans="1:14" ht="21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8.75" customHeight="1">
      <c r="A15" s="897" t="s">
        <v>29</v>
      </c>
      <c r="B15" s="896" t="s">
        <v>949</v>
      </c>
      <c r="C15" s="912"/>
      <c r="D15" s="912"/>
      <c r="E15" s="913"/>
      <c r="F15" s="900" t="s">
        <v>950</v>
      </c>
      <c r="G15" s="912"/>
      <c r="H15" s="912"/>
      <c r="I15" s="913"/>
      <c r="J15" s="912" t="s">
        <v>951</v>
      </c>
      <c r="K15" s="912"/>
      <c r="L15" s="913"/>
      <c r="M15" s="901" t="s">
        <v>30</v>
      </c>
      <c r="N15" s="15"/>
    </row>
    <row r="16" spans="1:14" ht="18.75" customHeight="1">
      <c r="A16" s="898"/>
      <c r="B16" s="16"/>
      <c r="C16" s="10" t="s">
        <v>952</v>
      </c>
      <c r="D16" s="10" t="s">
        <v>953</v>
      </c>
      <c r="E16" s="5" t="s">
        <v>954</v>
      </c>
      <c r="F16" s="17"/>
      <c r="G16" s="10" t="s">
        <v>952</v>
      </c>
      <c r="H16" s="10" t="s">
        <v>953</v>
      </c>
      <c r="I16" s="5" t="s">
        <v>954</v>
      </c>
      <c r="J16" s="9"/>
      <c r="K16" s="10" t="s">
        <v>952</v>
      </c>
      <c r="L16" s="10" t="s">
        <v>953</v>
      </c>
      <c r="M16" s="902"/>
      <c r="N16" s="15"/>
    </row>
    <row r="17" spans="1:14" ht="18.75" customHeight="1">
      <c r="A17" s="899"/>
      <c r="B17" s="12"/>
      <c r="C17" s="12" t="s">
        <v>955</v>
      </c>
      <c r="D17" s="12" t="s">
        <v>956</v>
      </c>
      <c r="E17" s="11" t="s">
        <v>957</v>
      </c>
      <c r="F17" s="12"/>
      <c r="G17" s="12" t="s">
        <v>955</v>
      </c>
      <c r="H17" s="12" t="s">
        <v>956</v>
      </c>
      <c r="I17" s="11" t="s">
        <v>957</v>
      </c>
      <c r="J17" s="13"/>
      <c r="K17" s="12" t="s">
        <v>955</v>
      </c>
      <c r="L17" s="12" t="s">
        <v>956</v>
      </c>
      <c r="M17" s="903"/>
      <c r="N17" s="15"/>
    </row>
    <row r="18" spans="1:14" s="272" customFormat="1" ht="16.5" customHeight="1">
      <c r="A18" s="270" t="s">
        <v>926</v>
      </c>
      <c r="B18" s="287">
        <v>52213</v>
      </c>
      <c r="C18" s="540">
        <v>512</v>
      </c>
      <c r="D18" s="288">
        <v>49846</v>
      </c>
      <c r="E18" s="288">
        <v>1855</v>
      </c>
      <c r="F18" s="288">
        <v>271</v>
      </c>
      <c r="G18" s="540">
        <v>31</v>
      </c>
      <c r="H18" s="288">
        <v>147</v>
      </c>
      <c r="I18" s="288">
        <v>93</v>
      </c>
      <c r="J18" s="624">
        <v>17440</v>
      </c>
      <c r="K18" s="288">
        <v>371</v>
      </c>
      <c r="L18" s="626">
        <v>17069</v>
      </c>
      <c r="M18" s="270" t="s">
        <v>926</v>
      </c>
      <c r="N18" s="82"/>
    </row>
    <row r="19" spans="1:14" s="272" customFormat="1" ht="16.5" customHeight="1">
      <c r="A19" s="270" t="s">
        <v>958</v>
      </c>
      <c r="B19" s="287">
        <v>55224</v>
      </c>
      <c r="C19" s="540">
        <v>542</v>
      </c>
      <c r="D19" s="288">
        <v>52538</v>
      </c>
      <c r="E19" s="288">
        <v>2144</v>
      </c>
      <c r="F19" s="288">
        <v>307</v>
      </c>
      <c r="G19" s="540">
        <v>34</v>
      </c>
      <c r="H19" s="288">
        <v>173</v>
      </c>
      <c r="I19" s="288">
        <v>100</v>
      </c>
      <c r="J19" s="624">
        <v>17650</v>
      </c>
      <c r="K19" s="288">
        <v>356</v>
      </c>
      <c r="L19" s="626">
        <v>17294</v>
      </c>
      <c r="M19" s="270" t="s">
        <v>958</v>
      </c>
      <c r="N19" s="82"/>
    </row>
    <row r="20" spans="1:14" s="272" customFormat="1" ht="16.5" customHeight="1">
      <c r="A20" s="270" t="s">
        <v>927</v>
      </c>
      <c r="B20" s="287">
        <v>57305</v>
      </c>
      <c r="C20" s="540">
        <v>556</v>
      </c>
      <c r="D20" s="288">
        <v>54434</v>
      </c>
      <c r="E20" s="288">
        <v>2315</v>
      </c>
      <c r="F20" s="288">
        <v>336</v>
      </c>
      <c r="G20" s="540">
        <v>46</v>
      </c>
      <c r="H20" s="288">
        <v>175</v>
      </c>
      <c r="I20" s="288">
        <v>115</v>
      </c>
      <c r="J20" s="624">
        <v>16999</v>
      </c>
      <c r="K20" s="288">
        <v>331</v>
      </c>
      <c r="L20" s="626">
        <v>16668</v>
      </c>
      <c r="M20" s="270" t="s">
        <v>927</v>
      </c>
      <c r="N20" s="82"/>
    </row>
    <row r="21" spans="1:14" s="272" customFormat="1" ht="16.5" customHeight="1">
      <c r="A21" s="112" t="s">
        <v>928</v>
      </c>
      <c r="B21" s="288">
        <v>58558</v>
      </c>
      <c r="C21" s="540">
        <v>564</v>
      </c>
      <c r="D21" s="288">
        <v>55617</v>
      </c>
      <c r="E21" s="288">
        <v>2377</v>
      </c>
      <c r="F21" s="288">
        <v>371</v>
      </c>
      <c r="G21" s="540">
        <v>48</v>
      </c>
      <c r="H21" s="288">
        <v>198</v>
      </c>
      <c r="I21" s="288">
        <v>125</v>
      </c>
      <c r="J21" s="624">
        <v>17110</v>
      </c>
      <c r="K21" s="288">
        <v>342</v>
      </c>
      <c r="L21" s="626">
        <v>16768</v>
      </c>
      <c r="M21" s="270" t="s">
        <v>928</v>
      </c>
      <c r="N21" s="82"/>
    </row>
    <row r="22" spans="1:14" s="272" customFormat="1" ht="16.5" customHeight="1">
      <c r="A22" s="112" t="s">
        <v>943</v>
      </c>
      <c r="B22" s="288">
        <v>59947</v>
      </c>
      <c r="C22" s="540">
        <v>593</v>
      </c>
      <c r="D22" s="288">
        <v>56860</v>
      </c>
      <c r="E22" s="288">
        <v>2494</v>
      </c>
      <c r="F22" s="288">
        <v>405</v>
      </c>
      <c r="G22" s="540">
        <v>52</v>
      </c>
      <c r="H22" s="288">
        <v>213</v>
      </c>
      <c r="I22" s="288">
        <v>140</v>
      </c>
      <c r="J22" s="624">
        <v>17087</v>
      </c>
      <c r="K22" s="288">
        <v>299</v>
      </c>
      <c r="L22" s="626">
        <v>16788</v>
      </c>
      <c r="M22" s="270" t="s">
        <v>943</v>
      </c>
      <c r="N22" s="82"/>
    </row>
    <row r="23" spans="1:14" s="275" customFormat="1" ht="16.5" customHeight="1">
      <c r="A23" s="273" t="s">
        <v>959</v>
      </c>
      <c r="B23" s="290">
        <f aca="true" t="shared" si="1" ref="B23:L23">SUM(B24:B25)</f>
        <v>61026</v>
      </c>
      <c r="C23" s="542">
        <f t="shared" si="1"/>
        <v>585</v>
      </c>
      <c r="D23" s="290">
        <f t="shared" si="1"/>
        <v>57901</v>
      </c>
      <c r="E23" s="290">
        <f t="shared" si="1"/>
        <v>2540</v>
      </c>
      <c r="F23" s="290">
        <f t="shared" si="1"/>
        <v>431</v>
      </c>
      <c r="G23" s="542">
        <f t="shared" si="1"/>
        <v>56</v>
      </c>
      <c r="H23" s="290">
        <f t="shared" si="1"/>
        <v>228</v>
      </c>
      <c r="I23" s="290">
        <f t="shared" si="1"/>
        <v>147</v>
      </c>
      <c r="J23" s="627">
        <f t="shared" si="1"/>
        <v>17236</v>
      </c>
      <c r="K23" s="290">
        <f t="shared" si="1"/>
        <v>257</v>
      </c>
      <c r="L23" s="627">
        <f t="shared" si="1"/>
        <v>16979</v>
      </c>
      <c r="M23" s="274" t="s">
        <v>929</v>
      </c>
      <c r="N23" s="281"/>
    </row>
    <row r="24" spans="1:14" s="272" customFormat="1" ht="16.5" customHeight="1">
      <c r="A24" s="276" t="s">
        <v>119</v>
      </c>
      <c r="B24" s="291">
        <f>(C24+D24+E24)</f>
        <v>38857</v>
      </c>
      <c r="C24" s="544">
        <v>391</v>
      </c>
      <c r="D24" s="293">
        <v>36380</v>
      </c>
      <c r="E24" s="293">
        <v>2086</v>
      </c>
      <c r="F24" s="284">
        <f>(G24+H24+I24)</f>
        <v>299</v>
      </c>
      <c r="G24" s="544">
        <v>38</v>
      </c>
      <c r="H24" s="293">
        <v>153</v>
      </c>
      <c r="I24" s="293">
        <v>108</v>
      </c>
      <c r="J24" s="625">
        <f>(K24+L24)</f>
        <v>10282</v>
      </c>
      <c r="K24" s="293">
        <v>152</v>
      </c>
      <c r="L24" s="622">
        <v>10130</v>
      </c>
      <c r="M24" s="277" t="s">
        <v>960</v>
      </c>
      <c r="N24" s="82"/>
    </row>
    <row r="25" spans="1:14" s="272" customFormat="1" ht="16.5" customHeight="1">
      <c r="A25" s="278" t="s">
        <v>961</v>
      </c>
      <c r="B25" s="292">
        <f>(C25+D25+E25)</f>
        <v>22169</v>
      </c>
      <c r="C25" s="545">
        <v>194</v>
      </c>
      <c r="D25" s="286">
        <v>21521</v>
      </c>
      <c r="E25" s="286">
        <v>454</v>
      </c>
      <c r="F25" s="286">
        <f>(G25+H25+I25)</f>
        <v>132</v>
      </c>
      <c r="G25" s="545">
        <v>18</v>
      </c>
      <c r="H25" s="286">
        <v>75</v>
      </c>
      <c r="I25" s="286">
        <v>39</v>
      </c>
      <c r="J25" s="628">
        <f>(K25+L25)</f>
        <v>6954</v>
      </c>
      <c r="K25" s="286">
        <v>105</v>
      </c>
      <c r="L25" s="663">
        <v>6849</v>
      </c>
      <c r="M25" s="280" t="s">
        <v>962</v>
      </c>
      <c r="N25" s="82"/>
    </row>
    <row r="26" spans="1:21" ht="18" customHeight="1">
      <c r="A26" s="18" t="s">
        <v>169</v>
      </c>
      <c r="M26" s="24" t="s">
        <v>171</v>
      </c>
      <c r="U26" s="24"/>
    </row>
    <row r="27" spans="1:14" ht="15.75" customHeight="1">
      <c r="A27" s="26" t="s">
        <v>963</v>
      </c>
      <c r="D27" s="27" t="s">
        <v>964</v>
      </c>
      <c r="E27" s="21"/>
      <c r="F27" s="21"/>
      <c r="G27" s="21"/>
      <c r="I27" s="24"/>
      <c r="J27" s="23" t="s">
        <v>965</v>
      </c>
      <c r="K27" s="24"/>
      <c r="L27" s="24"/>
      <c r="M27" s="28"/>
      <c r="N27" s="21"/>
    </row>
    <row r="28" s="29" customFormat="1" ht="18.75">
      <c r="D28" s="30" t="s">
        <v>964</v>
      </c>
    </row>
  </sheetData>
  <mergeCells count="11">
    <mergeCell ref="F15:I15"/>
    <mergeCell ref="J15:L15"/>
    <mergeCell ref="A15:A17"/>
    <mergeCell ref="N3:N5"/>
    <mergeCell ref="M15:M17"/>
    <mergeCell ref="B15:E15"/>
    <mergeCell ref="A1:N1"/>
    <mergeCell ref="B3:E3"/>
    <mergeCell ref="F3:I3"/>
    <mergeCell ref="J3:M3"/>
    <mergeCell ref="A3:A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C1">
      <selection activeCell="AU9" sqref="AU9"/>
    </sheetView>
  </sheetViews>
  <sheetFormatPr defaultColWidth="9.140625" defaultRowHeight="12.75"/>
  <cols>
    <col min="1" max="1" width="17.28125" style="79" customWidth="1"/>
    <col min="2" max="2" width="28.7109375" style="79" customWidth="1"/>
    <col min="3" max="3" width="22.7109375" style="79" customWidth="1"/>
    <col min="4" max="6" width="12.57421875" style="79" customWidth="1"/>
    <col min="7" max="8" width="11.00390625" style="79" customWidth="1"/>
    <col min="9" max="10" width="13.421875" style="79" customWidth="1"/>
    <col min="11" max="11" width="13.8515625" style="79" hidden="1" customWidth="1"/>
    <col min="12" max="45" width="0" style="79" hidden="1" customWidth="1"/>
    <col min="46" max="16384" width="9.140625" style="79" customWidth="1"/>
  </cols>
  <sheetData>
    <row r="1" spans="1:10" s="140" customFormat="1" ht="32.25" customHeight="1">
      <c r="A1" s="905" t="s">
        <v>565</v>
      </c>
      <c r="B1" s="905"/>
      <c r="C1" s="905"/>
      <c r="D1" s="905"/>
      <c r="E1" s="905"/>
      <c r="F1" s="905"/>
      <c r="G1" s="905"/>
      <c r="H1" s="905"/>
      <c r="I1" s="905"/>
      <c r="J1" s="905"/>
    </row>
    <row r="2" spans="2:10" ht="8.25" customHeight="1">
      <c r="B2" s="141"/>
      <c r="D2" s="141"/>
      <c r="J2" s="142"/>
    </row>
    <row r="3" spans="1:10" s="87" customFormat="1" ht="15.75" customHeight="1">
      <c r="A3" s="5" t="s">
        <v>566</v>
      </c>
      <c r="B3" s="134" t="s">
        <v>567</v>
      </c>
      <c r="C3" s="10" t="s">
        <v>568</v>
      </c>
      <c r="D3" s="10" t="s">
        <v>569</v>
      </c>
      <c r="E3" s="10" t="s">
        <v>570</v>
      </c>
      <c r="F3" s="10" t="s">
        <v>571</v>
      </c>
      <c r="G3" s="896" t="s">
        <v>572</v>
      </c>
      <c r="H3" s="913"/>
      <c r="I3" s="10" t="s">
        <v>573</v>
      </c>
      <c r="J3" s="7" t="s">
        <v>574</v>
      </c>
    </row>
    <row r="4" spans="1:9" s="1" customFormat="1" ht="15.75" customHeight="1">
      <c r="A4" s="8"/>
      <c r="B4" s="8"/>
      <c r="C4" s="17"/>
      <c r="D4" s="17"/>
      <c r="E4" s="17"/>
      <c r="F4" s="17"/>
      <c r="G4" s="978" t="s">
        <v>575</v>
      </c>
      <c r="H4" s="891"/>
      <c r="I4" s="17" t="s">
        <v>576</v>
      </c>
    </row>
    <row r="5" spans="1:10" s="1" customFormat="1" ht="15.75" customHeight="1">
      <c r="A5" s="8"/>
      <c r="B5" s="143" t="s">
        <v>577</v>
      </c>
      <c r="C5" s="17" t="s">
        <v>578</v>
      </c>
      <c r="D5" s="17" t="s">
        <v>221</v>
      </c>
      <c r="E5" s="17" t="s">
        <v>214</v>
      </c>
      <c r="F5" s="17" t="s">
        <v>579</v>
      </c>
      <c r="G5" s="33" t="s">
        <v>580</v>
      </c>
      <c r="H5" s="33" t="s">
        <v>581</v>
      </c>
      <c r="I5" s="17" t="s">
        <v>582</v>
      </c>
      <c r="J5" s="44" t="s">
        <v>583</v>
      </c>
    </row>
    <row r="6" spans="1:10" s="1" customFormat="1" ht="15.75" customHeight="1">
      <c r="A6" s="73" t="s">
        <v>584</v>
      </c>
      <c r="B6" s="109" t="s">
        <v>556</v>
      </c>
      <c r="C6" s="73" t="s">
        <v>585</v>
      </c>
      <c r="D6" s="109" t="s">
        <v>586</v>
      </c>
      <c r="E6" s="109" t="s">
        <v>1029</v>
      </c>
      <c r="F6" s="109" t="s">
        <v>587</v>
      </c>
      <c r="G6" s="109" t="s">
        <v>588</v>
      </c>
      <c r="H6" s="109" t="s">
        <v>589</v>
      </c>
      <c r="I6" s="109" t="s">
        <v>590</v>
      </c>
      <c r="J6" s="34" t="s">
        <v>590</v>
      </c>
    </row>
    <row r="7" spans="1:10" s="272" customFormat="1" ht="36" customHeight="1">
      <c r="A7" s="500" t="s">
        <v>591</v>
      </c>
      <c r="B7" s="744" t="s">
        <v>592</v>
      </c>
      <c r="C7" s="501" t="s">
        <v>593</v>
      </c>
      <c r="D7" s="517">
        <v>4166</v>
      </c>
      <c r="E7" s="498">
        <v>589</v>
      </c>
      <c r="F7" s="502">
        <v>18</v>
      </c>
      <c r="G7" s="503">
        <v>0.7986111111111112</v>
      </c>
      <c r="H7" s="503">
        <v>0.25</v>
      </c>
      <c r="I7" s="504" t="s">
        <v>594</v>
      </c>
      <c r="J7" s="979" t="s">
        <v>595</v>
      </c>
    </row>
    <row r="8" spans="1:10" s="272" customFormat="1" ht="36" customHeight="1">
      <c r="A8" s="325"/>
      <c r="B8" s="744" t="s">
        <v>596</v>
      </c>
      <c r="C8" s="501" t="s">
        <v>597</v>
      </c>
      <c r="D8" s="517">
        <v>4388</v>
      </c>
      <c r="E8" s="498">
        <v>678</v>
      </c>
      <c r="F8" s="502">
        <v>17</v>
      </c>
      <c r="G8" s="503">
        <v>0.7916666666666666</v>
      </c>
      <c r="H8" s="503">
        <v>0.25</v>
      </c>
      <c r="I8" s="506" t="s">
        <v>598</v>
      </c>
      <c r="J8" s="980"/>
    </row>
    <row r="9" spans="1:10" s="272" customFormat="1" ht="36" customHeight="1">
      <c r="A9" s="500" t="s">
        <v>599</v>
      </c>
      <c r="B9" s="744" t="s">
        <v>600</v>
      </c>
      <c r="C9" s="501" t="s">
        <v>601</v>
      </c>
      <c r="D9" s="517">
        <v>8944</v>
      </c>
      <c r="E9" s="498">
        <v>1356</v>
      </c>
      <c r="F9" s="502">
        <v>22</v>
      </c>
      <c r="G9" s="503">
        <v>0.5625</v>
      </c>
      <c r="H9" s="503">
        <v>0.7291666666666666</v>
      </c>
      <c r="I9" s="506" t="s">
        <v>602</v>
      </c>
      <c r="J9" s="979" t="s">
        <v>603</v>
      </c>
    </row>
    <row r="10" spans="1:10" s="272" customFormat="1" ht="36" customHeight="1">
      <c r="A10" s="507"/>
      <c r="B10" s="744" t="s">
        <v>604</v>
      </c>
      <c r="C10" s="501" t="s">
        <v>597</v>
      </c>
      <c r="D10" s="517">
        <v>4734</v>
      </c>
      <c r="E10" s="498">
        <v>642</v>
      </c>
      <c r="F10" s="502">
        <v>21</v>
      </c>
      <c r="G10" s="503">
        <v>0.2916666666666667</v>
      </c>
      <c r="H10" s="503">
        <v>0.875</v>
      </c>
      <c r="I10" s="506" t="s">
        <v>605</v>
      </c>
      <c r="J10" s="979"/>
    </row>
    <row r="11" spans="1:10" s="272" customFormat="1" ht="36" customHeight="1">
      <c r="A11" s="507"/>
      <c r="B11" s="744" t="s">
        <v>606</v>
      </c>
      <c r="C11" s="501" t="s">
        <v>607</v>
      </c>
      <c r="D11" s="517">
        <v>223</v>
      </c>
      <c r="E11" s="498">
        <v>250</v>
      </c>
      <c r="F11" s="502">
        <v>35</v>
      </c>
      <c r="G11" s="503">
        <v>0.5833333333333334</v>
      </c>
      <c r="H11" s="503">
        <v>0.46527777777777773</v>
      </c>
      <c r="I11" s="506" t="s">
        <v>608</v>
      </c>
      <c r="J11" s="505"/>
    </row>
    <row r="12" spans="1:10" s="272" customFormat="1" ht="36" customHeight="1">
      <c r="A12" s="508" t="s">
        <v>609</v>
      </c>
      <c r="B12" s="744" t="s">
        <v>610</v>
      </c>
      <c r="C12" s="501" t="s">
        <v>597</v>
      </c>
      <c r="D12" s="517">
        <v>6327</v>
      </c>
      <c r="E12" s="498">
        <v>975</v>
      </c>
      <c r="F12" s="502">
        <v>20</v>
      </c>
      <c r="G12" s="509">
        <v>0.34722222222222227</v>
      </c>
      <c r="H12" s="503">
        <v>0.7638888888888888</v>
      </c>
      <c r="I12" s="506" t="s">
        <v>611</v>
      </c>
      <c r="J12" s="981" t="s">
        <v>612</v>
      </c>
    </row>
    <row r="13" spans="1:10" s="272" customFormat="1" ht="36" customHeight="1">
      <c r="A13" s="325"/>
      <c r="B13" s="744" t="s">
        <v>1212</v>
      </c>
      <c r="C13" s="501" t="s">
        <v>597</v>
      </c>
      <c r="D13" s="517">
        <v>3211</v>
      </c>
      <c r="E13" s="498">
        <v>464</v>
      </c>
      <c r="F13" s="502">
        <v>18</v>
      </c>
      <c r="G13" s="509">
        <v>0.7083333333333334</v>
      </c>
      <c r="H13" s="503">
        <v>0.638888888888889</v>
      </c>
      <c r="I13" s="506" t="s">
        <v>613</v>
      </c>
      <c r="J13" s="982"/>
    </row>
    <row r="14" spans="1:10" s="272" customFormat="1" ht="36" customHeight="1">
      <c r="A14" s="325"/>
      <c r="B14" s="744" t="s">
        <v>614</v>
      </c>
      <c r="C14" s="501" t="s">
        <v>597</v>
      </c>
      <c r="D14" s="517">
        <v>606</v>
      </c>
      <c r="E14" s="498">
        <v>255</v>
      </c>
      <c r="F14" s="502">
        <v>14.2</v>
      </c>
      <c r="G14" s="503">
        <v>0.625</v>
      </c>
      <c r="H14" s="503">
        <v>0.5347222222222222</v>
      </c>
      <c r="I14" s="506" t="s">
        <v>615</v>
      </c>
      <c r="J14" s="983"/>
    </row>
    <row r="15" spans="1:10" s="272" customFormat="1" ht="36" customHeight="1">
      <c r="A15" s="500" t="s">
        <v>616</v>
      </c>
      <c r="B15" s="744" t="s">
        <v>617</v>
      </c>
      <c r="C15" s="501" t="s">
        <v>597</v>
      </c>
      <c r="D15" s="517">
        <v>6322</v>
      </c>
      <c r="E15" s="498">
        <v>845</v>
      </c>
      <c r="F15" s="502">
        <v>21</v>
      </c>
      <c r="G15" s="503">
        <v>0.7916666666666666</v>
      </c>
      <c r="H15" s="503">
        <v>0.3541666666666667</v>
      </c>
      <c r="I15" s="506" t="s">
        <v>618</v>
      </c>
      <c r="J15" s="88">
        <v>266</v>
      </c>
    </row>
    <row r="16" spans="1:10" s="272" customFormat="1" ht="36" customHeight="1">
      <c r="A16" s="500" t="s">
        <v>619</v>
      </c>
      <c r="B16" s="744" t="s">
        <v>620</v>
      </c>
      <c r="C16" s="501" t="s">
        <v>597</v>
      </c>
      <c r="D16" s="517">
        <v>3719</v>
      </c>
      <c r="E16" s="498">
        <v>866</v>
      </c>
      <c r="F16" s="502">
        <v>20</v>
      </c>
      <c r="G16" s="503">
        <v>0.75</v>
      </c>
      <c r="H16" s="503">
        <v>0.576388888888889</v>
      </c>
      <c r="I16" s="506" t="s">
        <v>621</v>
      </c>
      <c r="J16" s="88">
        <v>70</v>
      </c>
    </row>
    <row r="17" spans="1:12" s="272" customFormat="1" ht="40.5" customHeight="1">
      <c r="A17" s="510" t="s">
        <v>622</v>
      </c>
      <c r="B17" s="745" t="s">
        <v>623</v>
      </c>
      <c r="C17" s="511" t="s">
        <v>624</v>
      </c>
      <c r="D17" s="518">
        <v>36</v>
      </c>
      <c r="E17" s="499">
        <v>91</v>
      </c>
      <c r="F17" s="512">
        <v>12</v>
      </c>
      <c r="G17" s="513" t="s">
        <v>625</v>
      </c>
      <c r="H17" s="513" t="s">
        <v>626</v>
      </c>
      <c r="I17" s="514" t="s">
        <v>627</v>
      </c>
      <c r="J17" s="515">
        <v>9.8</v>
      </c>
      <c r="K17" s="516"/>
      <c r="L17" s="516"/>
    </row>
    <row r="18" spans="1:12" s="136" customFormat="1" ht="18" customHeight="1">
      <c r="A18" s="984" t="s">
        <v>112</v>
      </c>
      <c r="B18" s="985"/>
      <c r="C18" s="144"/>
      <c r="E18" s="910" t="s">
        <v>113</v>
      </c>
      <c r="F18" s="910"/>
      <c r="G18" s="910"/>
      <c r="H18" s="910"/>
      <c r="I18" s="910"/>
      <c r="J18" s="910"/>
      <c r="K18" s="57"/>
      <c r="L18" s="57"/>
    </row>
    <row r="19" spans="1:10" s="87" customFormat="1" ht="18" customHeight="1">
      <c r="A19" s="986"/>
      <c r="B19" s="986"/>
      <c r="J19" s="24"/>
    </row>
    <row r="20" s="87" customFormat="1" ht="12.75"/>
  </sheetData>
  <mergeCells count="9">
    <mergeCell ref="J9:J10"/>
    <mergeCell ref="J12:J14"/>
    <mergeCell ref="A18:B18"/>
    <mergeCell ref="A19:B19"/>
    <mergeCell ref="E18:J18"/>
    <mergeCell ref="A1:J1"/>
    <mergeCell ref="G3:H3"/>
    <mergeCell ref="G4:H4"/>
    <mergeCell ref="J7:J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100" workbookViewId="0" topLeftCell="E13">
      <selection activeCell="J16" sqref="J16"/>
    </sheetView>
  </sheetViews>
  <sheetFormatPr defaultColWidth="9.140625" defaultRowHeight="12.75"/>
  <cols>
    <col min="1" max="1" width="8.8515625" style="1" customWidth="1"/>
    <col min="2" max="5" width="10.00390625" style="1" customWidth="1"/>
    <col min="6" max="6" width="9.28125" style="1" customWidth="1"/>
    <col min="7" max="7" width="9.140625" style="1" customWidth="1"/>
    <col min="8" max="9" width="10.00390625" style="1" customWidth="1"/>
    <col min="10" max="10" width="9.421875" style="1" customWidth="1"/>
    <col min="11" max="11" width="9.8515625" style="1" customWidth="1"/>
    <col min="12" max="13" width="9.421875" style="1" customWidth="1"/>
    <col min="14" max="14" width="9.57421875" style="1" customWidth="1"/>
    <col min="15" max="15" width="9.7109375" style="1" customWidth="1"/>
    <col min="16" max="16" width="11.00390625" style="1" customWidth="1"/>
    <col min="17" max="17" width="10.00390625" style="21" customWidth="1"/>
    <col min="18" max="18" width="10.7109375" style="1" customWidth="1"/>
    <col min="19" max="16384" width="9.140625" style="1" customWidth="1"/>
  </cols>
  <sheetData>
    <row r="1" spans="1:18" ht="32.25" customHeight="1">
      <c r="A1" s="905" t="s">
        <v>628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</row>
    <row r="2" spans="1:18" ht="18" customHeight="1">
      <c r="A2" s="1" t="s">
        <v>629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989" t="s">
        <v>630</v>
      </c>
      <c r="R2" s="990"/>
    </row>
    <row r="3" spans="1:18" ht="18.75" customHeight="1">
      <c r="A3" s="897" t="s">
        <v>1214</v>
      </c>
      <c r="B3" s="33" t="s">
        <v>631</v>
      </c>
      <c r="C3" s="33" t="s">
        <v>632</v>
      </c>
      <c r="D3" s="33" t="s">
        <v>633</v>
      </c>
      <c r="E3" s="894" t="s">
        <v>634</v>
      </c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3"/>
      <c r="R3" s="901" t="s">
        <v>1213</v>
      </c>
    </row>
    <row r="4" spans="1:18" ht="18.75" customHeight="1">
      <c r="A4" s="890"/>
      <c r="B4" s="17"/>
      <c r="C4" s="17" t="s">
        <v>635</v>
      </c>
      <c r="D4" s="17"/>
      <c r="E4" s="38"/>
      <c r="F4" s="33" t="s">
        <v>636</v>
      </c>
      <c r="G4" s="33" t="s">
        <v>637</v>
      </c>
      <c r="H4" s="33" t="s">
        <v>638</v>
      </c>
      <c r="I4" s="33" t="s">
        <v>639</v>
      </c>
      <c r="J4" s="33" t="s">
        <v>640</v>
      </c>
      <c r="K4" s="33" t="s">
        <v>641</v>
      </c>
      <c r="L4" s="33" t="s">
        <v>642</v>
      </c>
      <c r="M4" s="33" t="s">
        <v>643</v>
      </c>
      <c r="N4" s="33" t="s">
        <v>644</v>
      </c>
      <c r="O4" s="33" t="s">
        <v>645</v>
      </c>
      <c r="P4" s="33" t="s">
        <v>646</v>
      </c>
      <c r="Q4" s="33" t="s">
        <v>647</v>
      </c>
      <c r="R4" s="902"/>
    </row>
    <row r="5" spans="1:18" ht="18.75" customHeight="1">
      <c r="A5" s="890"/>
      <c r="B5" s="17"/>
      <c r="C5" s="17" t="s">
        <v>648</v>
      </c>
      <c r="D5" s="17" t="s">
        <v>649</v>
      </c>
      <c r="E5" s="38"/>
      <c r="F5" s="17"/>
      <c r="G5" s="17"/>
      <c r="H5" s="17"/>
      <c r="I5" s="17"/>
      <c r="J5" s="17"/>
      <c r="K5" s="17"/>
      <c r="L5" s="17"/>
      <c r="M5" s="17"/>
      <c r="N5" s="17" t="s">
        <v>650</v>
      </c>
      <c r="O5" s="17"/>
      <c r="P5" s="17" t="s">
        <v>651</v>
      </c>
      <c r="Q5" s="17"/>
      <c r="R5" s="902"/>
    </row>
    <row r="6" spans="1:18" ht="18.75" customHeight="1">
      <c r="A6" s="891"/>
      <c r="B6" s="12" t="s">
        <v>652</v>
      </c>
      <c r="C6" s="12" t="s">
        <v>653</v>
      </c>
      <c r="D6" s="12" t="s">
        <v>653</v>
      </c>
      <c r="E6" s="3"/>
      <c r="F6" s="12" t="s">
        <v>654</v>
      </c>
      <c r="G6" s="12" t="s">
        <v>655</v>
      </c>
      <c r="H6" s="12" t="s">
        <v>656</v>
      </c>
      <c r="I6" s="12" t="s">
        <v>657</v>
      </c>
      <c r="J6" s="12" t="s">
        <v>658</v>
      </c>
      <c r="K6" s="12" t="s">
        <v>659</v>
      </c>
      <c r="L6" s="12" t="s">
        <v>660</v>
      </c>
      <c r="M6" s="12" t="s">
        <v>661</v>
      </c>
      <c r="N6" s="12" t="s">
        <v>662</v>
      </c>
      <c r="O6" s="12" t="s">
        <v>663</v>
      </c>
      <c r="P6" s="81" t="s">
        <v>664</v>
      </c>
      <c r="Q6" s="12" t="s">
        <v>179</v>
      </c>
      <c r="R6" s="903"/>
    </row>
    <row r="7" spans="1:18" s="272" customFormat="1" ht="22.5" customHeight="1">
      <c r="A7" s="112" t="s">
        <v>926</v>
      </c>
      <c r="B7" s="458">
        <v>6012835</v>
      </c>
      <c r="C7" s="519">
        <v>78977</v>
      </c>
      <c r="D7" s="520">
        <v>5933858</v>
      </c>
      <c r="E7" s="458">
        <v>6012835</v>
      </c>
      <c r="F7" s="680">
        <v>17453</v>
      </c>
      <c r="G7" s="519">
        <v>873394</v>
      </c>
      <c r="H7" s="519">
        <v>63629</v>
      </c>
      <c r="I7" s="519">
        <v>322577</v>
      </c>
      <c r="J7" s="333" t="s">
        <v>152</v>
      </c>
      <c r="K7" s="521">
        <v>0</v>
      </c>
      <c r="L7" s="442">
        <v>15067</v>
      </c>
      <c r="M7" s="521">
        <v>0</v>
      </c>
      <c r="N7" s="519">
        <v>737649</v>
      </c>
      <c r="O7" s="521">
        <v>0</v>
      </c>
      <c r="P7" s="519">
        <v>362240</v>
      </c>
      <c r="Q7" s="522">
        <v>3620826</v>
      </c>
      <c r="R7" s="270" t="s">
        <v>926</v>
      </c>
    </row>
    <row r="8" spans="1:18" s="272" customFormat="1" ht="22.5" customHeight="1">
      <c r="A8" s="112" t="s">
        <v>665</v>
      </c>
      <c r="B8" s="458">
        <v>6394083</v>
      </c>
      <c r="C8" s="519">
        <v>49279</v>
      </c>
      <c r="D8" s="520">
        <v>6344804</v>
      </c>
      <c r="E8" s="458">
        <v>6394083</v>
      </c>
      <c r="F8" s="680">
        <v>13569</v>
      </c>
      <c r="G8" s="519">
        <v>934597</v>
      </c>
      <c r="H8" s="519">
        <v>65903</v>
      </c>
      <c r="I8" s="519">
        <v>292014</v>
      </c>
      <c r="J8" s="333" t="s">
        <v>666</v>
      </c>
      <c r="K8" s="521">
        <v>0</v>
      </c>
      <c r="L8" s="442">
        <v>11085</v>
      </c>
      <c r="M8" s="521">
        <v>0</v>
      </c>
      <c r="N8" s="519">
        <v>652035</v>
      </c>
      <c r="O8" s="521">
        <v>0</v>
      </c>
      <c r="P8" s="519">
        <v>380042</v>
      </c>
      <c r="Q8" s="522">
        <v>4044838</v>
      </c>
      <c r="R8" s="270" t="s">
        <v>665</v>
      </c>
    </row>
    <row r="9" spans="1:18" s="272" customFormat="1" ht="22.5" customHeight="1">
      <c r="A9" s="112" t="s">
        <v>927</v>
      </c>
      <c r="B9" s="458">
        <v>6565172</v>
      </c>
      <c r="C9" s="519">
        <v>157947</v>
      </c>
      <c r="D9" s="520">
        <v>6407225</v>
      </c>
      <c r="E9" s="458">
        <v>6565172</v>
      </c>
      <c r="F9" s="680">
        <v>3360</v>
      </c>
      <c r="G9" s="519">
        <v>939471</v>
      </c>
      <c r="H9" s="519">
        <v>49241</v>
      </c>
      <c r="I9" s="519">
        <v>318664</v>
      </c>
      <c r="J9" s="333" t="s">
        <v>666</v>
      </c>
      <c r="K9" s="521">
        <v>0</v>
      </c>
      <c r="L9" s="442">
        <v>9097</v>
      </c>
      <c r="M9" s="521">
        <v>0</v>
      </c>
      <c r="N9" s="519">
        <v>798799</v>
      </c>
      <c r="O9" s="521">
        <v>0</v>
      </c>
      <c r="P9" s="519">
        <v>452533</v>
      </c>
      <c r="Q9" s="522">
        <v>3994007</v>
      </c>
      <c r="R9" s="270" t="s">
        <v>927</v>
      </c>
    </row>
    <row r="10" spans="1:18" s="272" customFormat="1" ht="22.5" customHeight="1">
      <c r="A10" s="112" t="s">
        <v>928</v>
      </c>
      <c r="B10" s="458">
        <v>6374416</v>
      </c>
      <c r="C10" s="519">
        <v>123030</v>
      </c>
      <c r="D10" s="520">
        <v>6251386</v>
      </c>
      <c r="E10" s="458">
        <v>6374416</v>
      </c>
      <c r="F10" s="680">
        <v>4710</v>
      </c>
      <c r="G10" s="519">
        <v>928792</v>
      </c>
      <c r="H10" s="519">
        <v>37203</v>
      </c>
      <c r="I10" s="519">
        <v>315954</v>
      </c>
      <c r="J10" s="333" t="s">
        <v>666</v>
      </c>
      <c r="K10" s="521">
        <v>0</v>
      </c>
      <c r="L10" s="442">
        <v>6350</v>
      </c>
      <c r="M10" s="521">
        <v>0</v>
      </c>
      <c r="N10" s="519">
        <v>501814</v>
      </c>
      <c r="O10" s="521">
        <v>0</v>
      </c>
      <c r="P10" s="519">
        <v>365017</v>
      </c>
      <c r="Q10" s="522">
        <v>4214576</v>
      </c>
      <c r="R10" s="270" t="s">
        <v>928</v>
      </c>
    </row>
    <row r="11" spans="1:18" s="272" customFormat="1" ht="22.5" customHeight="1">
      <c r="A11" s="112" t="s">
        <v>943</v>
      </c>
      <c r="B11" s="458">
        <v>6483679</v>
      </c>
      <c r="C11" s="519">
        <v>389793</v>
      </c>
      <c r="D11" s="520">
        <v>6093886</v>
      </c>
      <c r="E11" s="458">
        <v>6483679</v>
      </c>
      <c r="F11" s="680">
        <v>4966</v>
      </c>
      <c r="G11" s="519">
        <v>889661</v>
      </c>
      <c r="H11" s="519">
        <v>67425</v>
      </c>
      <c r="I11" s="519">
        <v>197068</v>
      </c>
      <c r="J11" s="333" t="s">
        <v>126</v>
      </c>
      <c r="K11" s="521">
        <v>0</v>
      </c>
      <c r="L11" s="442">
        <v>6089</v>
      </c>
      <c r="M11" s="521">
        <v>0</v>
      </c>
      <c r="N11" s="519">
        <v>697627</v>
      </c>
      <c r="O11" s="521">
        <v>0</v>
      </c>
      <c r="P11" s="519">
        <v>366256</v>
      </c>
      <c r="Q11" s="522">
        <v>4254587</v>
      </c>
      <c r="R11" s="270" t="s">
        <v>943</v>
      </c>
    </row>
    <row r="12" spans="1:18" s="275" customFormat="1" ht="22.5" customHeight="1">
      <c r="A12" s="273" t="s">
        <v>667</v>
      </c>
      <c r="B12" s="523">
        <f>SUM(B13:B14)</f>
        <v>6934653</v>
      </c>
      <c r="C12" s="523">
        <f>SUM(C13:C14)</f>
        <v>437699</v>
      </c>
      <c r="D12" s="523">
        <f>SUM(D13:D14)</f>
        <v>6496954</v>
      </c>
      <c r="E12" s="523">
        <f>SUM(E13:E14)</f>
        <v>6934653</v>
      </c>
      <c r="F12" s="746">
        <f>SUM(F13:F14)</f>
        <v>4439</v>
      </c>
      <c r="G12" s="523">
        <f aca="true" t="shared" si="0" ref="G12:Q12">SUM(G13:G14)</f>
        <v>876429</v>
      </c>
      <c r="H12" s="523">
        <f t="shared" si="0"/>
        <v>64891</v>
      </c>
      <c r="I12" s="523">
        <f t="shared" si="0"/>
        <v>105095</v>
      </c>
      <c r="J12" s="524">
        <f t="shared" si="0"/>
        <v>0</v>
      </c>
      <c r="K12" s="524">
        <f t="shared" si="0"/>
        <v>0</v>
      </c>
      <c r="L12" s="290">
        <f t="shared" si="0"/>
        <v>6891</v>
      </c>
      <c r="M12" s="524">
        <f t="shared" si="0"/>
        <v>0</v>
      </c>
      <c r="N12" s="523">
        <f t="shared" si="0"/>
        <v>853660</v>
      </c>
      <c r="O12" s="524">
        <f t="shared" si="0"/>
        <v>0</v>
      </c>
      <c r="P12" s="523">
        <f t="shared" si="0"/>
        <v>352198</v>
      </c>
      <c r="Q12" s="523">
        <f t="shared" si="0"/>
        <v>4671050</v>
      </c>
      <c r="R12" s="274" t="s">
        <v>667</v>
      </c>
    </row>
    <row r="13" spans="1:18" s="272" customFormat="1" ht="22.5" customHeight="1">
      <c r="A13" s="276" t="s">
        <v>668</v>
      </c>
      <c r="B13" s="240">
        <v>6453484</v>
      </c>
      <c r="C13" s="237">
        <v>343076</v>
      </c>
      <c r="D13" s="238">
        <v>6110408</v>
      </c>
      <c r="E13" s="238">
        <f>SUM(F13:Q13)</f>
        <v>6453484</v>
      </c>
      <c r="F13" s="747">
        <v>4439</v>
      </c>
      <c r="G13" s="237">
        <v>811860</v>
      </c>
      <c r="H13" s="237">
        <v>58891</v>
      </c>
      <c r="I13" s="237">
        <v>105095</v>
      </c>
      <c r="J13" s="333" t="s">
        <v>152</v>
      </c>
      <c r="K13" s="521">
        <v>0</v>
      </c>
      <c r="L13" s="288">
        <v>6891</v>
      </c>
      <c r="M13" s="525" t="s">
        <v>126</v>
      </c>
      <c r="N13" s="237">
        <v>660828</v>
      </c>
      <c r="O13" s="525" t="s">
        <v>126</v>
      </c>
      <c r="P13" s="237">
        <v>352198</v>
      </c>
      <c r="Q13" s="526">
        <v>4453282</v>
      </c>
      <c r="R13" s="82" t="s">
        <v>669</v>
      </c>
    </row>
    <row r="14" spans="1:18" s="272" customFormat="1" ht="22.5" customHeight="1">
      <c r="A14" s="276" t="s">
        <v>670</v>
      </c>
      <c r="B14" s="240">
        <v>481169</v>
      </c>
      <c r="C14" s="237">
        <v>94623</v>
      </c>
      <c r="D14" s="238">
        <v>386546</v>
      </c>
      <c r="E14" s="238">
        <f>SUM(F14:Q14)</f>
        <v>481169</v>
      </c>
      <c r="F14" s="747">
        <v>0</v>
      </c>
      <c r="G14" s="237">
        <v>64569</v>
      </c>
      <c r="H14" s="237">
        <v>6000</v>
      </c>
      <c r="I14" s="528" t="s">
        <v>126</v>
      </c>
      <c r="J14" s="527" t="s">
        <v>666</v>
      </c>
      <c r="K14" s="527" t="s">
        <v>126</v>
      </c>
      <c r="L14" s="750" t="s">
        <v>126</v>
      </c>
      <c r="M14" s="525" t="s">
        <v>126</v>
      </c>
      <c r="N14" s="237">
        <v>192832</v>
      </c>
      <c r="O14" s="525" t="s">
        <v>126</v>
      </c>
      <c r="P14" s="528" t="s">
        <v>126</v>
      </c>
      <c r="Q14" s="526">
        <v>217768</v>
      </c>
      <c r="R14" s="82" t="s">
        <v>671</v>
      </c>
    </row>
    <row r="15" spans="1:18" s="272" customFormat="1" ht="21" customHeight="1">
      <c r="A15" s="325" t="s">
        <v>672</v>
      </c>
      <c r="B15" s="240">
        <f>SUM(C15:D15)</f>
        <v>614207</v>
      </c>
      <c r="C15" s="238">
        <v>2536</v>
      </c>
      <c r="D15" s="238">
        <v>611671</v>
      </c>
      <c r="E15" s="238">
        <f>SUM(F15:Q15)</f>
        <v>614207</v>
      </c>
      <c r="F15" s="748">
        <v>361</v>
      </c>
      <c r="G15" s="240">
        <v>95699</v>
      </c>
      <c r="H15" s="240">
        <v>4700</v>
      </c>
      <c r="I15" s="240">
        <v>8917</v>
      </c>
      <c r="J15" s="333" t="s">
        <v>666</v>
      </c>
      <c r="K15" s="521">
        <v>0</v>
      </c>
      <c r="L15" s="293">
        <v>492</v>
      </c>
      <c r="M15" s="525" t="s">
        <v>126</v>
      </c>
      <c r="N15" s="240">
        <v>31539</v>
      </c>
      <c r="O15" s="525" t="s">
        <v>126</v>
      </c>
      <c r="P15" s="240">
        <v>26008</v>
      </c>
      <c r="Q15" s="240">
        <v>446491</v>
      </c>
      <c r="R15" s="326" t="s">
        <v>673</v>
      </c>
    </row>
    <row r="16" spans="1:18" s="272" customFormat="1" ht="21" customHeight="1">
      <c r="A16" s="325" t="s">
        <v>674</v>
      </c>
      <c r="B16" s="240">
        <f aca="true" t="shared" si="1" ref="B16:B26">SUM(C16:D16)</f>
        <v>569505</v>
      </c>
      <c r="C16" s="238">
        <v>7486</v>
      </c>
      <c r="D16" s="238">
        <v>562019</v>
      </c>
      <c r="E16" s="238">
        <f aca="true" t="shared" si="2" ref="E16:E26">SUM(F16:Q16)</f>
        <v>569505</v>
      </c>
      <c r="F16" s="748">
        <v>306</v>
      </c>
      <c r="G16" s="240">
        <v>81692</v>
      </c>
      <c r="H16" s="240">
        <v>5657</v>
      </c>
      <c r="I16" s="240">
        <v>5957</v>
      </c>
      <c r="J16" s="333" t="s">
        <v>666</v>
      </c>
      <c r="K16" s="521">
        <v>0</v>
      </c>
      <c r="L16" s="293">
        <v>609</v>
      </c>
      <c r="M16" s="525" t="s">
        <v>126</v>
      </c>
      <c r="N16" s="240">
        <v>37662</v>
      </c>
      <c r="O16" s="525" t="s">
        <v>126</v>
      </c>
      <c r="P16" s="240">
        <v>26584</v>
      </c>
      <c r="Q16" s="240">
        <v>411038</v>
      </c>
      <c r="R16" s="326" t="s">
        <v>675</v>
      </c>
    </row>
    <row r="17" spans="1:18" s="272" customFormat="1" ht="21" customHeight="1">
      <c r="A17" s="325" t="s">
        <v>676</v>
      </c>
      <c r="B17" s="240">
        <f t="shared" si="1"/>
        <v>598062</v>
      </c>
      <c r="C17" s="238">
        <v>10268</v>
      </c>
      <c r="D17" s="238">
        <v>587794</v>
      </c>
      <c r="E17" s="238">
        <f t="shared" si="2"/>
        <v>598062</v>
      </c>
      <c r="F17" s="748">
        <v>359</v>
      </c>
      <c r="G17" s="240">
        <v>85329</v>
      </c>
      <c r="H17" s="240">
        <v>10106</v>
      </c>
      <c r="I17" s="240">
        <v>8898</v>
      </c>
      <c r="J17" s="333" t="s">
        <v>126</v>
      </c>
      <c r="K17" s="521">
        <v>0</v>
      </c>
      <c r="L17" s="293">
        <v>514</v>
      </c>
      <c r="M17" s="525" t="s">
        <v>126</v>
      </c>
      <c r="N17" s="240">
        <v>45961</v>
      </c>
      <c r="O17" s="525" t="s">
        <v>126</v>
      </c>
      <c r="P17" s="240">
        <v>31140</v>
      </c>
      <c r="Q17" s="240">
        <v>415755</v>
      </c>
      <c r="R17" s="326" t="s">
        <v>677</v>
      </c>
    </row>
    <row r="18" spans="1:18" s="272" customFormat="1" ht="21" customHeight="1">
      <c r="A18" s="325" t="s">
        <v>678</v>
      </c>
      <c r="B18" s="240">
        <f t="shared" si="1"/>
        <v>601440</v>
      </c>
      <c r="C18" s="238">
        <v>61204</v>
      </c>
      <c r="D18" s="238">
        <v>540236</v>
      </c>
      <c r="E18" s="238">
        <f t="shared" si="2"/>
        <v>601440</v>
      </c>
      <c r="F18" s="748">
        <v>417</v>
      </c>
      <c r="G18" s="240">
        <v>85861</v>
      </c>
      <c r="H18" s="240">
        <v>5698</v>
      </c>
      <c r="I18" s="240">
        <v>5923</v>
      </c>
      <c r="J18" s="333" t="s">
        <v>152</v>
      </c>
      <c r="K18" s="521">
        <v>0</v>
      </c>
      <c r="L18" s="293">
        <v>630</v>
      </c>
      <c r="M18" s="525" t="s">
        <v>126</v>
      </c>
      <c r="N18" s="240">
        <v>101698</v>
      </c>
      <c r="O18" s="525" t="s">
        <v>126</v>
      </c>
      <c r="P18" s="240">
        <v>28911</v>
      </c>
      <c r="Q18" s="240">
        <v>372302</v>
      </c>
      <c r="R18" s="326" t="s">
        <v>679</v>
      </c>
    </row>
    <row r="19" spans="1:18" s="272" customFormat="1" ht="21" customHeight="1">
      <c r="A19" s="325" t="s">
        <v>680</v>
      </c>
      <c r="B19" s="240">
        <f t="shared" si="1"/>
        <v>591530</v>
      </c>
      <c r="C19" s="238">
        <v>60487</v>
      </c>
      <c r="D19" s="238">
        <v>531043</v>
      </c>
      <c r="E19" s="238">
        <f t="shared" si="2"/>
        <v>591530</v>
      </c>
      <c r="F19" s="748">
        <v>476</v>
      </c>
      <c r="G19" s="240">
        <v>71683</v>
      </c>
      <c r="H19" s="240">
        <v>6390</v>
      </c>
      <c r="I19" s="240">
        <v>5961</v>
      </c>
      <c r="J19" s="333" t="s">
        <v>666</v>
      </c>
      <c r="K19" s="521">
        <v>0</v>
      </c>
      <c r="L19" s="293">
        <v>468</v>
      </c>
      <c r="M19" s="525" t="s">
        <v>126</v>
      </c>
      <c r="N19" s="240">
        <v>118952</v>
      </c>
      <c r="O19" s="525" t="s">
        <v>126</v>
      </c>
      <c r="P19" s="240">
        <v>30319</v>
      </c>
      <c r="Q19" s="240">
        <v>357281</v>
      </c>
      <c r="R19" s="326" t="s">
        <v>681</v>
      </c>
    </row>
    <row r="20" spans="1:18" s="272" customFormat="1" ht="21" customHeight="1">
      <c r="A20" s="325" t="s">
        <v>682</v>
      </c>
      <c r="B20" s="240">
        <f t="shared" si="1"/>
        <v>601342</v>
      </c>
      <c r="C20" s="238">
        <v>89324</v>
      </c>
      <c r="D20" s="238">
        <v>512018</v>
      </c>
      <c r="E20" s="238">
        <f t="shared" si="2"/>
        <v>601342</v>
      </c>
      <c r="F20" s="748">
        <v>543</v>
      </c>
      <c r="G20" s="240">
        <v>57180</v>
      </c>
      <c r="H20" s="240">
        <v>3110</v>
      </c>
      <c r="I20" s="240">
        <v>11907</v>
      </c>
      <c r="J20" s="333" t="s">
        <v>666</v>
      </c>
      <c r="K20" s="521">
        <v>0</v>
      </c>
      <c r="L20" s="293">
        <v>497</v>
      </c>
      <c r="M20" s="525" t="s">
        <v>126</v>
      </c>
      <c r="N20" s="240">
        <v>158878</v>
      </c>
      <c r="O20" s="525" t="s">
        <v>126</v>
      </c>
      <c r="P20" s="240">
        <v>28863</v>
      </c>
      <c r="Q20" s="240">
        <v>340364</v>
      </c>
      <c r="R20" s="326" t="s">
        <v>683</v>
      </c>
    </row>
    <row r="21" spans="1:18" s="272" customFormat="1" ht="21" customHeight="1">
      <c r="A21" s="325" t="s">
        <v>684</v>
      </c>
      <c r="B21" s="240">
        <f t="shared" si="1"/>
        <v>436344</v>
      </c>
      <c r="C21" s="238">
        <v>7303</v>
      </c>
      <c r="D21" s="238">
        <v>429041</v>
      </c>
      <c r="E21" s="238">
        <f t="shared" si="2"/>
        <v>436344</v>
      </c>
      <c r="F21" s="748">
        <v>219</v>
      </c>
      <c r="G21" s="240">
        <v>53453</v>
      </c>
      <c r="H21" s="240">
        <v>6077</v>
      </c>
      <c r="I21" s="240">
        <v>5949</v>
      </c>
      <c r="J21" s="333" t="s">
        <v>666</v>
      </c>
      <c r="K21" s="521">
        <v>0</v>
      </c>
      <c r="L21" s="293">
        <v>584</v>
      </c>
      <c r="M21" s="525" t="s">
        <v>126</v>
      </c>
      <c r="N21" s="240">
        <v>17525</v>
      </c>
      <c r="O21" s="525" t="s">
        <v>126</v>
      </c>
      <c r="P21" s="240">
        <v>26942</v>
      </c>
      <c r="Q21" s="240">
        <v>325595</v>
      </c>
      <c r="R21" s="326" t="s">
        <v>685</v>
      </c>
    </row>
    <row r="22" spans="1:18" s="272" customFormat="1" ht="21" customHeight="1">
      <c r="A22" s="325" t="s">
        <v>686</v>
      </c>
      <c r="B22" s="240">
        <f t="shared" si="1"/>
        <v>581397</v>
      </c>
      <c r="C22" s="238">
        <v>9194</v>
      </c>
      <c r="D22" s="238">
        <v>572203</v>
      </c>
      <c r="E22" s="238">
        <f t="shared" si="2"/>
        <v>581397</v>
      </c>
      <c r="F22" s="748">
        <v>452</v>
      </c>
      <c r="G22" s="240">
        <v>68534</v>
      </c>
      <c r="H22" s="240">
        <v>4966</v>
      </c>
      <c r="I22" s="240">
        <v>5946</v>
      </c>
      <c r="J22" s="333" t="s">
        <v>126</v>
      </c>
      <c r="K22" s="521">
        <v>0</v>
      </c>
      <c r="L22" s="293">
        <v>602</v>
      </c>
      <c r="M22" s="525" t="s">
        <v>126</v>
      </c>
      <c r="N22" s="240">
        <v>37580</v>
      </c>
      <c r="O22" s="525" t="s">
        <v>126</v>
      </c>
      <c r="P22" s="240">
        <v>30754</v>
      </c>
      <c r="Q22" s="240">
        <v>432563</v>
      </c>
      <c r="R22" s="326" t="s">
        <v>687</v>
      </c>
    </row>
    <row r="23" spans="1:18" s="272" customFormat="1" ht="21" customHeight="1">
      <c r="A23" s="325" t="s">
        <v>688</v>
      </c>
      <c r="B23" s="240">
        <f t="shared" si="1"/>
        <v>489605</v>
      </c>
      <c r="C23" s="238">
        <v>29078</v>
      </c>
      <c r="D23" s="238">
        <v>460527</v>
      </c>
      <c r="E23" s="238">
        <f t="shared" si="2"/>
        <v>489605</v>
      </c>
      <c r="F23" s="748">
        <v>397</v>
      </c>
      <c r="G23" s="240">
        <v>55775</v>
      </c>
      <c r="H23" s="240">
        <v>4129</v>
      </c>
      <c r="I23" s="240">
        <v>4516</v>
      </c>
      <c r="J23" s="528" t="s">
        <v>126</v>
      </c>
      <c r="K23" s="528" t="s">
        <v>126</v>
      </c>
      <c r="L23" s="293">
        <v>632</v>
      </c>
      <c r="M23" s="525" t="s">
        <v>126</v>
      </c>
      <c r="N23" s="240">
        <v>50651</v>
      </c>
      <c r="O23" s="525" t="s">
        <v>126</v>
      </c>
      <c r="P23" s="240">
        <v>29160</v>
      </c>
      <c r="Q23" s="240">
        <v>344345</v>
      </c>
      <c r="R23" s="326" t="s">
        <v>689</v>
      </c>
    </row>
    <row r="24" spans="1:18" s="272" customFormat="1" ht="21" customHeight="1">
      <c r="A24" s="325" t="s">
        <v>690</v>
      </c>
      <c r="B24" s="240">
        <f t="shared" si="1"/>
        <v>563920</v>
      </c>
      <c r="C24" s="238">
        <v>45357</v>
      </c>
      <c r="D24" s="238">
        <v>518563</v>
      </c>
      <c r="E24" s="238">
        <f t="shared" si="2"/>
        <v>563920</v>
      </c>
      <c r="F24" s="748">
        <v>269</v>
      </c>
      <c r="G24" s="240">
        <v>60650</v>
      </c>
      <c r="H24" s="240">
        <v>6417</v>
      </c>
      <c r="I24" s="240">
        <v>11718</v>
      </c>
      <c r="J24" s="528" t="s">
        <v>126</v>
      </c>
      <c r="K24" s="528" t="s">
        <v>126</v>
      </c>
      <c r="L24" s="293">
        <v>672</v>
      </c>
      <c r="M24" s="525" t="s">
        <v>126</v>
      </c>
      <c r="N24" s="240">
        <v>81111</v>
      </c>
      <c r="O24" s="525" t="s">
        <v>126</v>
      </c>
      <c r="P24" s="240">
        <v>28508</v>
      </c>
      <c r="Q24" s="240">
        <v>374575</v>
      </c>
      <c r="R24" s="326" t="s">
        <v>691</v>
      </c>
    </row>
    <row r="25" spans="1:18" s="272" customFormat="1" ht="21" customHeight="1">
      <c r="A25" s="325" t="s">
        <v>692</v>
      </c>
      <c r="B25" s="240">
        <f t="shared" si="1"/>
        <v>613646</v>
      </c>
      <c r="C25" s="238">
        <v>70417</v>
      </c>
      <c r="D25" s="238">
        <v>543229</v>
      </c>
      <c r="E25" s="238">
        <f t="shared" si="2"/>
        <v>613646</v>
      </c>
      <c r="F25" s="748">
        <v>295</v>
      </c>
      <c r="G25" s="240">
        <v>70450</v>
      </c>
      <c r="H25" s="240">
        <v>3778</v>
      </c>
      <c r="I25" s="240">
        <v>13399</v>
      </c>
      <c r="J25" s="528" t="s">
        <v>126</v>
      </c>
      <c r="K25" s="528" t="s">
        <v>126</v>
      </c>
      <c r="L25" s="293">
        <v>632</v>
      </c>
      <c r="M25" s="525" t="s">
        <v>126</v>
      </c>
      <c r="N25" s="240">
        <v>90008</v>
      </c>
      <c r="O25" s="525" t="s">
        <v>126</v>
      </c>
      <c r="P25" s="240">
        <v>32581</v>
      </c>
      <c r="Q25" s="240">
        <v>402503</v>
      </c>
      <c r="R25" s="326" t="s">
        <v>693</v>
      </c>
    </row>
    <row r="26" spans="1:18" s="272" customFormat="1" ht="21" customHeight="1">
      <c r="A26" s="329" t="s">
        <v>694</v>
      </c>
      <c r="B26" s="529">
        <f t="shared" si="1"/>
        <v>673655</v>
      </c>
      <c r="C26" s="239">
        <v>45045</v>
      </c>
      <c r="D26" s="239">
        <v>628610</v>
      </c>
      <c r="E26" s="239">
        <f t="shared" si="2"/>
        <v>673655</v>
      </c>
      <c r="F26" s="749">
        <v>345</v>
      </c>
      <c r="G26" s="239">
        <v>90123</v>
      </c>
      <c r="H26" s="239">
        <v>3863</v>
      </c>
      <c r="I26" s="239">
        <v>16004</v>
      </c>
      <c r="J26" s="475" t="s">
        <v>126</v>
      </c>
      <c r="K26" s="475" t="s">
        <v>126</v>
      </c>
      <c r="L26" s="286">
        <v>559</v>
      </c>
      <c r="M26" s="530" t="s">
        <v>126</v>
      </c>
      <c r="N26" s="239">
        <v>82095</v>
      </c>
      <c r="O26" s="530" t="s">
        <v>126</v>
      </c>
      <c r="P26" s="239">
        <v>32428</v>
      </c>
      <c r="Q26" s="239">
        <v>448238</v>
      </c>
      <c r="R26" s="330" t="s">
        <v>695</v>
      </c>
    </row>
    <row r="27" spans="1:12" s="243" customFormat="1" ht="18" customHeight="1">
      <c r="A27" s="222" t="s">
        <v>1216</v>
      </c>
      <c r="B27" s="241"/>
      <c r="C27" s="242"/>
      <c r="H27" s="244"/>
      <c r="I27" s="244"/>
      <c r="L27" s="244" t="s">
        <v>1217</v>
      </c>
    </row>
    <row r="28" spans="1:18" s="231" customFormat="1" ht="18" customHeight="1">
      <c r="A28" s="987" t="s">
        <v>1218</v>
      </c>
      <c r="B28" s="988"/>
      <c r="C28" s="988"/>
      <c r="D28" s="988"/>
      <c r="N28" s="822"/>
      <c r="O28" s="822"/>
      <c r="P28" s="822"/>
      <c r="Q28" s="822"/>
      <c r="R28" s="822"/>
    </row>
    <row r="29" spans="1:18" s="231" customFormat="1" ht="16.5" customHeight="1">
      <c r="A29" s="231" t="s">
        <v>1215</v>
      </c>
      <c r="N29" s="822"/>
      <c r="O29" s="822"/>
      <c r="P29" s="822"/>
      <c r="Q29" s="822"/>
      <c r="R29" s="822"/>
    </row>
  </sheetData>
  <mergeCells count="8">
    <mergeCell ref="A28:D28"/>
    <mergeCell ref="N28:R28"/>
    <mergeCell ref="N29:R29"/>
    <mergeCell ref="A1:R1"/>
    <mergeCell ref="Q2:R2"/>
    <mergeCell ref="E3:Q3"/>
    <mergeCell ref="R3:R6"/>
    <mergeCell ref="A3:A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32"/>
  <sheetViews>
    <sheetView zoomScaleSheetLayoutView="100" workbookViewId="0" topLeftCell="H13">
      <selection activeCell="F24" sqref="F24"/>
    </sheetView>
  </sheetViews>
  <sheetFormatPr defaultColWidth="9.140625" defaultRowHeight="12.75"/>
  <cols>
    <col min="1" max="1" width="13.28125" style="1" customWidth="1"/>
    <col min="2" max="2" width="11.421875" style="1" customWidth="1"/>
    <col min="3" max="3" width="9.7109375" style="1" customWidth="1"/>
    <col min="4" max="4" width="9.00390625" style="1" customWidth="1"/>
    <col min="5" max="8" width="12.7109375" style="1" customWidth="1"/>
    <col min="9" max="9" width="9.7109375" style="1" customWidth="1"/>
    <col min="10" max="12" width="9.140625" style="1" customWidth="1"/>
    <col min="13" max="13" width="12.57421875" style="1" customWidth="1"/>
    <col min="14" max="15" width="9.140625" style="1" customWidth="1"/>
    <col min="16" max="16" width="14.00390625" style="1" customWidth="1"/>
    <col min="17" max="23" width="12.7109375" style="1" customWidth="1"/>
    <col min="24" max="24" width="12.8515625" style="1" customWidth="1"/>
    <col min="25" max="25" width="13.28125" style="1" customWidth="1"/>
    <col min="26" max="26" width="12.28125" style="1" customWidth="1"/>
    <col min="27" max="28" width="12.7109375" style="1" customWidth="1"/>
    <col min="29" max="29" width="11.00390625" style="1" customWidth="1"/>
    <col min="30" max="30" width="13.8515625" style="1" bestFit="1" customWidth="1"/>
    <col min="31" max="16384" width="9.140625" style="1" customWidth="1"/>
  </cols>
  <sheetData>
    <row r="1" spans="1:17" ht="32.25" customHeight="1">
      <c r="A1" s="905" t="s">
        <v>1205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</row>
    <row r="2" spans="1:17" ht="18" customHeight="1">
      <c r="A2" s="1" t="s">
        <v>726</v>
      </c>
      <c r="Q2" s="151" t="s">
        <v>1078</v>
      </c>
    </row>
    <row r="3" spans="1:17" ht="22.5" customHeight="1">
      <c r="A3" s="892" t="s">
        <v>1048</v>
      </c>
      <c r="B3" s="145" t="s">
        <v>727</v>
      </c>
      <c r="C3" s="146"/>
      <c r="D3" s="147"/>
      <c r="E3" s="995" t="s">
        <v>728</v>
      </c>
      <c r="F3" s="972"/>
      <c r="G3" s="972"/>
      <c r="H3" s="972"/>
      <c r="I3" s="973"/>
      <c r="J3" s="826" t="s">
        <v>729</v>
      </c>
      <c r="K3" s="824"/>
      <c r="L3" s="824"/>
      <c r="M3" s="824"/>
      <c r="N3" s="824"/>
      <c r="O3" s="824"/>
      <c r="P3" s="825"/>
      <c r="Q3" s="909" t="s">
        <v>44</v>
      </c>
    </row>
    <row r="4" spans="1:17" ht="27.75" customHeight="1">
      <c r="A4" s="890"/>
      <c r="B4" s="33" t="s">
        <v>730</v>
      </c>
      <c r="C4" s="33" t="s">
        <v>731</v>
      </c>
      <c r="D4" s="33" t="s">
        <v>732</v>
      </c>
      <c r="E4" s="895" t="s">
        <v>733</v>
      </c>
      <c r="F4" s="996"/>
      <c r="G4" s="996"/>
      <c r="H4" s="997"/>
      <c r="I4" s="245" t="s">
        <v>1056</v>
      </c>
      <c r="J4" s="33" t="s">
        <v>1066</v>
      </c>
      <c r="K4" s="895" t="s">
        <v>734</v>
      </c>
      <c r="L4" s="997"/>
      <c r="M4" s="33" t="s">
        <v>697</v>
      </c>
      <c r="N4" s="248" t="s">
        <v>1060</v>
      </c>
      <c r="O4" s="247" t="s">
        <v>1060</v>
      </c>
      <c r="P4" s="10" t="s">
        <v>1058</v>
      </c>
      <c r="Q4" s="914"/>
    </row>
    <row r="5" spans="1:17" ht="21.75" customHeight="1">
      <c r="A5" s="890"/>
      <c r="B5" s="17"/>
      <c r="C5" s="17"/>
      <c r="D5" s="17"/>
      <c r="E5" s="903" t="s">
        <v>1050</v>
      </c>
      <c r="F5" s="991"/>
      <c r="G5" s="991"/>
      <c r="H5" s="992"/>
      <c r="I5" s="250" t="s">
        <v>1057</v>
      </c>
      <c r="J5" s="128" t="s">
        <v>1065</v>
      </c>
      <c r="K5" s="915" t="s">
        <v>735</v>
      </c>
      <c r="L5" s="918"/>
      <c r="M5" s="128" t="s">
        <v>700</v>
      </c>
      <c r="N5" s="128" t="s">
        <v>1055</v>
      </c>
      <c r="O5" s="128" t="s">
        <v>1059</v>
      </c>
      <c r="P5" s="126" t="s">
        <v>701</v>
      </c>
      <c r="Q5" s="914"/>
    </row>
    <row r="6" spans="1:17" ht="21.75" customHeight="1">
      <c r="A6" s="890"/>
      <c r="B6" s="17"/>
      <c r="C6" s="17"/>
      <c r="D6" s="17"/>
      <c r="E6" s="33" t="s">
        <v>736</v>
      </c>
      <c r="F6" s="33" t="s">
        <v>737</v>
      </c>
      <c r="G6" s="33" t="s">
        <v>738</v>
      </c>
      <c r="H6" s="33" t="s">
        <v>739</v>
      </c>
      <c r="I6" s="246"/>
      <c r="J6" s="17"/>
      <c r="K6" s="149" t="s">
        <v>740</v>
      </c>
      <c r="L6" s="149" t="s">
        <v>741</v>
      </c>
      <c r="M6" s="17"/>
      <c r="N6" s="17"/>
      <c r="O6" s="17"/>
      <c r="P6" s="17"/>
      <c r="Q6" s="914"/>
    </row>
    <row r="7" spans="1:17" ht="38.25">
      <c r="A7" s="891"/>
      <c r="B7" s="12" t="s">
        <v>742</v>
      </c>
      <c r="C7" s="12" t="s">
        <v>743</v>
      </c>
      <c r="D7" s="12" t="s">
        <v>744</v>
      </c>
      <c r="E7" s="81" t="s">
        <v>745</v>
      </c>
      <c r="F7" s="253" t="s">
        <v>746</v>
      </c>
      <c r="G7" s="252" t="s">
        <v>1063</v>
      </c>
      <c r="H7" s="12" t="s">
        <v>747</v>
      </c>
      <c r="I7" s="251" t="s">
        <v>1062</v>
      </c>
      <c r="J7" s="150" t="s">
        <v>1064</v>
      </c>
      <c r="K7" s="254" t="s">
        <v>1071</v>
      </c>
      <c r="L7" s="254" t="s">
        <v>1071</v>
      </c>
      <c r="M7" s="150" t="s">
        <v>1067</v>
      </c>
      <c r="N7" s="150" t="s">
        <v>1068</v>
      </c>
      <c r="O7" s="150" t="s">
        <v>1069</v>
      </c>
      <c r="P7" s="150" t="s">
        <v>1070</v>
      </c>
      <c r="Q7" s="915"/>
    </row>
    <row r="8" spans="1:17" s="272" customFormat="1" ht="16.5" customHeight="1">
      <c r="A8" s="531" t="s">
        <v>1051</v>
      </c>
      <c r="B8" s="534">
        <v>23</v>
      </c>
      <c r="C8" s="534">
        <v>33</v>
      </c>
      <c r="D8" s="536">
        <v>237</v>
      </c>
      <c r="E8" s="534">
        <v>26</v>
      </c>
      <c r="F8" s="268">
        <v>0</v>
      </c>
      <c r="G8" s="269" t="s">
        <v>152</v>
      </c>
      <c r="H8" s="269" t="s">
        <v>152</v>
      </c>
      <c r="I8" s="270" t="s">
        <v>152</v>
      </c>
      <c r="J8" s="270" t="s">
        <v>152</v>
      </c>
      <c r="K8" s="753" t="s">
        <v>152</v>
      </c>
      <c r="L8" s="753" t="s">
        <v>152</v>
      </c>
      <c r="M8" s="753" t="s">
        <v>152</v>
      </c>
      <c r="N8" s="753" t="s">
        <v>152</v>
      </c>
      <c r="O8" s="753" t="s">
        <v>152</v>
      </c>
      <c r="P8" s="751">
        <v>9</v>
      </c>
      <c r="Q8" s="334" t="s">
        <v>15</v>
      </c>
    </row>
    <row r="9" spans="1:17" s="272" customFormat="1" ht="16.5" customHeight="1">
      <c r="A9" s="531" t="s">
        <v>1127</v>
      </c>
      <c r="B9" s="534" t="s">
        <v>152</v>
      </c>
      <c r="C9" s="534">
        <v>1</v>
      </c>
      <c r="D9" s="536">
        <v>11</v>
      </c>
      <c r="E9" s="534">
        <v>3</v>
      </c>
      <c r="F9" s="268">
        <v>0</v>
      </c>
      <c r="G9" s="269" t="s">
        <v>152</v>
      </c>
      <c r="H9" s="473" t="s">
        <v>152</v>
      </c>
      <c r="I9" s="270">
        <v>5</v>
      </c>
      <c r="J9" s="270">
        <v>1</v>
      </c>
      <c r="K9" s="753" t="s">
        <v>152</v>
      </c>
      <c r="L9" s="753" t="s">
        <v>152</v>
      </c>
      <c r="M9" s="753" t="s">
        <v>152</v>
      </c>
      <c r="N9" s="753" t="s">
        <v>152</v>
      </c>
      <c r="O9" s="753" t="s">
        <v>152</v>
      </c>
      <c r="P9" s="700">
        <v>1</v>
      </c>
      <c r="Q9" s="335" t="s">
        <v>16</v>
      </c>
    </row>
    <row r="10" spans="1:17" s="272" customFormat="1" ht="16.5" customHeight="1">
      <c r="A10" s="531" t="s">
        <v>1052</v>
      </c>
      <c r="B10" s="534">
        <v>23</v>
      </c>
      <c r="C10" s="534">
        <v>48</v>
      </c>
      <c r="D10" s="536">
        <v>288</v>
      </c>
      <c r="E10" s="534">
        <v>27</v>
      </c>
      <c r="F10" s="268">
        <v>0</v>
      </c>
      <c r="G10" s="269" t="s">
        <v>152</v>
      </c>
      <c r="H10" s="269" t="s">
        <v>152</v>
      </c>
      <c r="I10" s="270" t="s">
        <v>152</v>
      </c>
      <c r="J10" s="270" t="s">
        <v>152</v>
      </c>
      <c r="K10" s="753" t="s">
        <v>152</v>
      </c>
      <c r="L10" s="753" t="s">
        <v>152</v>
      </c>
      <c r="M10" s="753" t="s">
        <v>152</v>
      </c>
      <c r="N10" s="753" t="s">
        <v>152</v>
      </c>
      <c r="O10" s="753" t="s">
        <v>152</v>
      </c>
      <c r="P10" s="700">
        <v>10</v>
      </c>
      <c r="Q10" s="335" t="s">
        <v>17</v>
      </c>
    </row>
    <row r="11" spans="1:17" s="272" customFormat="1" ht="16.5" customHeight="1">
      <c r="A11" s="531" t="s">
        <v>1125</v>
      </c>
      <c r="B11" s="534" t="s">
        <v>152</v>
      </c>
      <c r="C11" s="534">
        <v>2</v>
      </c>
      <c r="D11" s="536">
        <v>13</v>
      </c>
      <c r="E11" s="534">
        <v>3</v>
      </c>
      <c r="F11" s="268">
        <v>0</v>
      </c>
      <c r="G11" s="269" t="s">
        <v>152</v>
      </c>
      <c r="H11" s="269" t="s">
        <v>152</v>
      </c>
      <c r="I11" s="270">
        <v>7</v>
      </c>
      <c r="J11" s="270">
        <v>2</v>
      </c>
      <c r="K11" s="753" t="s">
        <v>152</v>
      </c>
      <c r="L11" s="753" t="s">
        <v>152</v>
      </c>
      <c r="M11" s="753" t="s">
        <v>152</v>
      </c>
      <c r="N11" s="753" t="s">
        <v>152</v>
      </c>
      <c r="O11" s="753" t="s">
        <v>152</v>
      </c>
      <c r="P11" s="700">
        <v>1</v>
      </c>
      <c r="Q11" s="335" t="s">
        <v>20</v>
      </c>
    </row>
    <row r="12" spans="1:17" s="272" customFormat="1" ht="16.5" customHeight="1">
      <c r="A12" s="531" t="s">
        <v>1053</v>
      </c>
      <c r="B12" s="534">
        <v>26</v>
      </c>
      <c r="C12" s="534">
        <v>57</v>
      </c>
      <c r="D12" s="536">
        <v>335</v>
      </c>
      <c r="E12" s="534">
        <v>26</v>
      </c>
      <c r="F12" s="268">
        <v>0</v>
      </c>
      <c r="G12" s="269" t="s">
        <v>152</v>
      </c>
      <c r="H12" s="269" t="s">
        <v>152</v>
      </c>
      <c r="I12" s="270">
        <v>1</v>
      </c>
      <c r="J12" s="270" t="s">
        <v>152</v>
      </c>
      <c r="K12" s="753" t="s">
        <v>152</v>
      </c>
      <c r="L12" s="753" t="s">
        <v>152</v>
      </c>
      <c r="M12" s="753" t="s">
        <v>152</v>
      </c>
      <c r="N12" s="753" t="s">
        <v>152</v>
      </c>
      <c r="O12" s="753" t="s">
        <v>152</v>
      </c>
      <c r="P12" s="700">
        <v>10</v>
      </c>
      <c r="Q12" s="335" t="s">
        <v>19</v>
      </c>
    </row>
    <row r="13" spans="1:17" s="272" customFormat="1" ht="16.5" customHeight="1">
      <c r="A13" s="531" t="s">
        <v>1126</v>
      </c>
      <c r="B13" s="534" t="s">
        <v>152</v>
      </c>
      <c r="C13" s="534">
        <v>1</v>
      </c>
      <c r="D13" s="536">
        <v>10</v>
      </c>
      <c r="E13" s="534">
        <v>4</v>
      </c>
      <c r="F13" s="268">
        <v>0</v>
      </c>
      <c r="G13" s="269" t="s">
        <v>152</v>
      </c>
      <c r="H13" s="319">
        <v>1</v>
      </c>
      <c r="I13" s="270">
        <v>9</v>
      </c>
      <c r="J13" s="270">
        <v>2</v>
      </c>
      <c r="K13" s="753" t="s">
        <v>152</v>
      </c>
      <c r="L13" s="753" t="s">
        <v>152</v>
      </c>
      <c r="M13" s="753" t="s">
        <v>152</v>
      </c>
      <c r="N13" s="753" t="s">
        <v>152</v>
      </c>
      <c r="O13" s="753" t="s">
        <v>152</v>
      </c>
      <c r="P13" s="700">
        <v>1</v>
      </c>
      <c r="Q13" s="335" t="s">
        <v>21</v>
      </c>
    </row>
    <row r="14" spans="1:17" s="272" customFormat="1" ht="16.5" customHeight="1">
      <c r="A14" s="531" t="s">
        <v>1054</v>
      </c>
      <c r="B14" s="534">
        <v>30</v>
      </c>
      <c r="C14" s="534">
        <v>54</v>
      </c>
      <c r="D14" s="536">
        <v>374</v>
      </c>
      <c r="E14" s="534">
        <v>28</v>
      </c>
      <c r="F14" s="268">
        <v>0</v>
      </c>
      <c r="G14" s="269" t="s">
        <v>152</v>
      </c>
      <c r="H14" s="269" t="s">
        <v>152</v>
      </c>
      <c r="I14" s="270">
        <v>1</v>
      </c>
      <c r="J14" s="270" t="s">
        <v>152</v>
      </c>
      <c r="K14" s="753" t="s">
        <v>152</v>
      </c>
      <c r="L14" s="753" t="s">
        <v>152</v>
      </c>
      <c r="M14" s="753" t="s">
        <v>152</v>
      </c>
      <c r="N14" s="753" t="s">
        <v>152</v>
      </c>
      <c r="O14" s="753" t="s">
        <v>152</v>
      </c>
      <c r="P14" s="700">
        <v>13</v>
      </c>
      <c r="Q14" s="335" t="s">
        <v>18</v>
      </c>
    </row>
    <row r="15" spans="1:17" s="272" customFormat="1" ht="16.5" customHeight="1">
      <c r="A15" s="531" t="s">
        <v>1128</v>
      </c>
      <c r="B15" s="535" t="s">
        <v>152</v>
      </c>
      <c r="C15" s="534">
        <v>1</v>
      </c>
      <c r="D15" s="536">
        <v>8</v>
      </c>
      <c r="E15" s="534">
        <v>5</v>
      </c>
      <c r="F15" s="268">
        <v>0</v>
      </c>
      <c r="G15" s="269" t="s">
        <v>152</v>
      </c>
      <c r="H15" s="269">
        <v>1</v>
      </c>
      <c r="I15" s="270">
        <v>12</v>
      </c>
      <c r="J15" s="270">
        <v>2</v>
      </c>
      <c r="K15" s="753" t="s">
        <v>152</v>
      </c>
      <c r="L15" s="753" t="s">
        <v>152</v>
      </c>
      <c r="M15" s="753" t="s">
        <v>152</v>
      </c>
      <c r="N15" s="753" t="s">
        <v>152</v>
      </c>
      <c r="O15" s="753" t="s">
        <v>152</v>
      </c>
      <c r="P15" s="700" t="s">
        <v>152</v>
      </c>
      <c r="Q15" s="335" t="s">
        <v>22</v>
      </c>
    </row>
    <row r="16" spans="1:17" s="272" customFormat="1" ht="16.5" customHeight="1">
      <c r="A16" s="325" t="s">
        <v>943</v>
      </c>
      <c r="B16" s="534">
        <v>37</v>
      </c>
      <c r="C16" s="534">
        <v>71</v>
      </c>
      <c r="D16" s="536">
        <v>425</v>
      </c>
      <c r="E16" s="534">
        <v>32</v>
      </c>
      <c r="F16" s="268">
        <v>0</v>
      </c>
      <c r="G16" s="269" t="s">
        <v>152</v>
      </c>
      <c r="H16" s="269">
        <v>1</v>
      </c>
      <c r="I16" s="270">
        <v>17</v>
      </c>
      <c r="J16" s="270">
        <v>4</v>
      </c>
      <c r="K16" s="753" t="s">
        <v>152</v>
      </c>
      <c r="L16" s="753" t="s">
        <v>152</v>
      </c>
      <c r="M16" s="753" t="s">
        <v>152</v>
      </c>
      <c r="N16" s="753" t="s">
        <v>152</v>
      </c>
      <c r="O16" s="753" t="s">
        <v>152</v>
      </c>
      <c r="P16" s="700">
        <v>14</v>
      </c>
      <c r="Q16" s="416" t="s">
        <v>943</v>
      </c>
    </row>
    <row r="17" spans="1:17" s="275" customFormat="1" ht="16.5" customHeight="1">
      <c r="A17" s="336" t="s">
        <v>749</v>
      </c>
      <c r="B17" s="467">
        <v>41</v>
      </c>
      <c r="C17" s="467">
        <v>86</v>
      </c>
      <c r="D17" s="537">
        <v>450</v>
      </c>
      <c r="E17" s="467">
        <v>33</v>
      </c>
      <c r="F17" s="338">
        <v>0</v>
      </c>
      <c r="G17" s="338">
        <v>0</v>
      </c>
      <c r="H17" s="338">
        <v>1</v>
      </c>
      <c r="I17" s="338">
        <v>21</v>
      </c>
      <c r="J17" s="338">
        <v>6</v>
      </c>
      <c r="K17" s="754" t="s">
        <v>152</v>
      </c>
      <c r="L17" s="754" t="s">
        <v>152</v>
      </c>
      <c r="M17" s="754" t="s">
        <v>152</v>
      </c>
      <c r="N17" s="754" t="s">
        <v>152</v>
      </c>
      <c r="O17" s="754" t="s">
        <v>152</v>
      </c>
      <c r="P17" s="752">
        <v>16</v>
      </c>
      <c r="Q17" s="456" t="s">
        <v>749</v>
      </c>
    </row>
    <row r="18" spans="1:29" ht="11.25" customHeight="1">
      <c r="A18" s="15"/>
      <c r="B18" s="15"/>
      <c r="C18" s="15"/>
      <c r="D18" s="15"/>
      <c r="E18" s="15"/>
      <c r="F18" s="15"/>
      <c r="G18" s="15"/>
      <c r="H18" s="15"/>
      <c r="I18" s="14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3:14" ht="7.5" customHeight="1">
      <c r="M19" s="24"/>
      <c r="N19" s="24"/>
    </row>
    <row r="20" spans="1:16" ht="50.25" customHeight="1">
      <c r="A20" s="892" t="s">
        <v>1049</v>
      </c>
      <c r="B20" s="993" t="s">
        <v>750</v>
      </c>
      <c r="C20" s="994"/>
      <c r="D20" s="249" t="s">
        <v>1061</v>
      </c>
      <c r="E20" s="153" t="s">
        <v>751</v>
      </c>
      <c r="F20" s="146"/>
      <c r="G20" s="147"/>
      <c r="H20" s="153" t="s">
        <v>752</v>
      </c>
      <c r="I20" s="146"/>
      <c r="J20" s="147"/>
      <c r="K20" s="146"/>
      <c r="L20" s="147"/>
      <c r="M20" s="147"/>
      <c r="N20" s="146"/>
      <c r="O20" s="147"/>
      <c r="P20" s="909" t="s">
        <v>1047</v>
      </c>
    </row>
    <row r="21" spans="1:16" ht="12.75">
      <c r="A21" s="890"/>
      <c r="B21" s="33" t="s">
        <v>699</v>
      </c>
      <c r="C21" s="33" t="s">
        <v>753</v>
      </c>
      <c r="D21" s="127" t="s">
        <v>754</v>
      </c>
      <c r="E21" s="33" t="s">
        <v>755</v>
      </c>
      <c r="F21" s="33" t="s">
        <v>756</v>
      </c>
      <c r="G21" s="33" t="s">
        <v>757</v>
      </c>
      <c r="H21" s="154" t="s">
        <v>758</v>
      </c>
      <c r="I21" s="154" t="s">
        <v>759</v>
      </c>
      <c r="J21" s="154" t="s">
        <v>698</v>
      </c>
      <c r="K21" s="154" t="s">
        <v>760</v>
      </c>
      <c r="L21" s="154" t="s">
        <v>698</v>
      </c>
      <c r="M21" s="33" t="s">
        <v>761</v>
      </c>
      <c r="N21" s="33" t="s">
        <v>762</v>
      </c>
      <c r="O21" s="33" t="s">
        <v>698</v>
      </c>
      <c r="P21" s="914"/>
    </row>
    <row r="22" spans="1:16" ht="12.75">
      <c r="A22" s="890"/>
      <c r="B22" s="17"/>
      <c r="C22" s="17"/>
      <c r="D22" s="17"/>
      <c r="E22" s="128" t="s">
        <v>699</v>
      </c>
      <c r="F22" s="128" t="s">
        <v>699</v>
      </c>
      <c r="G22" s="128" t="s">
        <v>699</v>
      </c>
      <c r="H22" s="155" t="s">
        <v>763</v>
      </c>
      <c r="I22" s="155" t="s">
        <v>764</v>
      </c>
      <c r="J22" s="155" t="s">
        <v>765</v>
      </c>
      <c r="K22" s="155" t="s">
        <v>766</v>
      </c>
      <c r="L22" s="155" t="s">
        <v>767</v>
      </c>
      <c r="M22" s="128" t="s">
        <v>768</v>
      </c>
      <c r="N22" s="128" t="s">
        <v>769</v>
      </c>
      <c r="O22" s="128" t="s">
        <v>770</v>
      </c>
      <c r="P22" s="914"/>
    </row>
    <row r="23" spans="1:16" ht="12.75">
      <c r="A23" s="890"/>
      <c r="B23" s="17"/>
      <c r="C23" s="17"/>
      <c r="D23" s="17"/>
      <c r="E23" s="17"/>
      <c r="F23" s="17"/>
      <c r="G23" s="17"/>
      <c r="H23" s="156"/>
      <c r="I23" s="156"/>
      <c r="J23" s="156"/>
      <c r="K23" s="156"/>
      <c r="L23" s="156"/>
      <c r="M23" s="17"/>
      <c r="N23" s="17"/>
      <c r="O23" s="17"/>
      <c r="P23" s="914"/>
    </row>
    <row r="24" spans="1:16" ht="96">
      <c r="A24" s="891"/>
      <c r="B24" s="157" t="s">
        <v>771</v>
      </c>
      <c r="C24" s="157" t="s">
        <v>772</v>
      </c>
      <c r="D24" s="157" t="s">
        <v>773</v>
      </c>
      <c r="E24" s="255" t="s">
        <v>774</v>
      </c>
      <c r="F24" s="255" t="s">
        <v>775</v>
      </c>
      <c r="G24" s="255" t="s">
        <v>776</v>
      </c>
      <c r="H24" s="256" t="s">
        <v>777</v>
      </c>
      <c r="I24" s="158" t="s">
        <v>778</v>
      </c>
      <c r="J24" s="257" t="s">
        <v>1072</v>
      </c>
      <c r="K24" s="257" t="s">
        <v>1073</v>
      </c>
      <c r="L24" s="257" t="s">
        <v>1074</v>
      </c>
      <c r="M24" s="258" t="s">
        <v>1075</v>
      </c>
      <c r="N24" s="258" t="s">
        <v>1077</v>
      </c>
      <c r="O24" s="258" t="s">
        <v>1076</v>
      </c>
      <c r="P24" s="915"/>
    </row>
    <row r="25" spans="1:16" s="272" customFormat="1" ht="16.5" customHeight="1">
      <c r="A25" s="325" t="s">
        <v>926</v>
      </c>
      <c r="B25" s="528" t="s">
        <v>779</v>
      </c>
      <c r="C25" s="528" t="s">
        <v>779</v>
      </c>
      <c r="D25" s="528" t="s">
        <v>779</v>
      </c>
      <c r="E25" s="528" t="s">
        <v>779</v>
      </c>
      <c r="F25" s="528" t="s">
        <v>779</v>
      </c>
      <c r="G25" s="528" t="s">
        <v>779</v>
      </c>
      <c r="H25" s="532" t="s">
        <v>779</v>
      </c>
      <c r="I25" s="532" t="s">
        <v>779</v>
      </c>
      <c r="J25" s="532" t="s">
        <v>779</v>
      </c>
      <c r="K25" s="532" t="s">
        <v>779</v>
      </c>
      <c r="L25" s="532" t="s">
        <v>779</v>
      </c>
      <c r="M25" s="528" t="s">
        <v>779</v>
      </c>
      <c r="N25" s="528" t="s">
        <v>779</v>
      </c>
      <c r="O25" s="528" t="s">
        <v>779</v>
      </c>
      <c r="P25" s="408" t="s">
        <v>926</v>
      </c>
    </row>
    <row r="26" spans="1:16" s="272" customFormat="1" ht="16.5" customHeight="1">
      <c r="A26" s="325" t="s">
        <v>748</v>
      </c>
      <c r="B26" s="528" t="s">
        <v>779</v>
      </c>
      <c r="C26" s="528" t="s">
        <v>779</v>
      </c>
      <c r="D26" s="528" t="s">
        <v>779</v>
      </c>
      <c r="E26" s="528" t="s">
        <v>779</v>
      </c>
      <c r="F26" s="528" t="s">
        <v>779</v>
      </c>
      <c r="G26" s="528" t="s">
        <v>779</v>
      </c>
      <c r="H26" s="532" t="s">
        <v>779</v>
      </c>
      <c r="I26" s="532" t="s">
        <v>779</v>
      </c>
      <c r="J26" s="532" t="s">
        <v>779</v>
      </c>
      <c r="K26" s="532" t="s">
        <v>779</v>
      </c>
      <c r="L26" s="532" t="s">
        <v>779</v>
      </c>
      <c r="M26" s="528" t="s">
        <v>779</v>
      </c>
      <c r="N26" s="528" t="s">
        <v>779</v>
      </c>
      <c r="O26" s="528" t="s">
        <v>779</v>
      </c>
      <c r="P26" s="408" t="s">
        <v>748</v>
      </c>
    </row>
    <row r="27" spans="1:16" s="272" customFormat="1" ht="16.5" customHeight="1">
      <c r="A27" s="325" t="s">
        <v>927</v>
      </c>
      <c r="B27" s="528" t="s">
        <v>780</v>
      </c>
      <c r="C27" s="528" t="s">
        <v>780</v>
      </c>
      <c r="D27" s="528" t="s">
        <v>779</v>
      </c>
      <c r="E27" s="528" t="s">
        <v>779</v>
      </c>
      <c r="F27" s="528" t="s">
        <v>779</v>
      </c>
      <c r="G27" s="528" t="s">
        <v>779</v>
      </c>
      <c r="H27" s="532" t="s">
        <v>779</v>
      </c>
      <c r="I27" s="532" t="s">
        <v>779</v>
      </c>
      <c r="J27" s="532" t="s">
        <v>779</v>
      </c>
      <c r="K27" s="532" t="s">
        <v>779</v>
      </c>
      <c r="L27" s="532" t="s">
        <v>779</v>
      </c>
      <c r="M27" s="528" t="s">
        <v>779</v>
      </c>
      <c r="N27" s="528"/>
      <c r="O27" s="528" t="s">
        <v>779</v>
      </c>
      <c r="P27" s="408" t="s">
        <v>927</v>
      </c>
    </row>
    <row r="28" spans="1:16" s="272" customFormat="1" ht="16.5" customHeight="1">
      <c r="A28" s="325" t="s">
        <v>928</v>
      </c>
      <c r="B28" s="528" t="s">
        <v>780</v>
      </c>
      <c r="C28" s="528" t="s">
        <v>780</v>
      </c>
      <c r="D28" s="528" t="s">
        <v>779</v>
      </c>
      <c r="E28" s="528" t="s">
        <v>779</v>
      </c>
      <c r="F28" s="528" t="s">
        <v>779</v>
      </c>
      <c r="G28" s="528" t="s">
        <v>779</v>
      </c>
      <c r="H28" s="532" t="s">
        <v>779</v>
      </c>
      <c r="I28" s="532" t="s">
        <v>779</v>
      </c>
      <c r="J28" s="532" t="s">
        <v>779</v>
      </c>
      <c r="K28" s="532" t="s">
        <v>779</v>
      </c>
      <c r="L28" s="532" t="s">
        <v>779</v>
      </c>
      <c r="M28" s="528" t="s">
        <v>779</v>
      </c>
      <c r="N28" s="528" t="s">
        <v>779</v>
      </c>
      <c r="O28" s="528" t="s">
        <v>779</v>
      </c>
      <c r="P28" s="408" t="s">
        <v>928</v>
      </c>
    </row>
    <row r="29" spans="1:16" s="272" customFormat="1" ht="16.5" customHeight="1">
      <c r="A29" s="325" t="s">
        <v>943</v>
      </c>
      <c r="B29" s="528" t="s">
        <v>780</v>
      </c>
      <c r="C29" s="528" t="s">
        <v>780</v>
      </c>
      <c r="D29" s="528" t="s">
        <v>780</v>
      </c>
      <c r="E29" s="528" t="s">
        <v>780</v>
      </c>
      <c r="F29" s="528" t="s">
        <v>780</v>
      </c>
      <c r="G29" s="528" t="s">
        <v>780</v>
      </c>
      <c r="H29" s="532" t="s">
        <v>780</v>
      </c>
      <c r="I29" s="532" t="s">
        <v>780</v>
      </c>
      <c r="J29" s="532" t="s">
        <v>781</v>
      </c>
      <c r="K29" s="532" t="s">
        <v>781</v>
      </c>
      <c r="L29" s="532" t="s">
        <v>781</v>
      </c>
      <c r="M29" s="528" t="s">
        <v>781</v>
      </c>
      <c r="N29" s="528" t="s">
        <v>781</v>
      </c>
      <c r="O29" s="528" t="s">
        <v>781</v>
      </c>
      <c r="P29" s="408" t="s">
        <v>943</v>
      </c>
    </row>
    <row r="30" spans="1:16" s="272" customFormat="1" ht="16.5" customHeight="1">
      <c r="A30" s="336" t="s">
        <v>749</v>
      </c>
      <c r="B30" s="338">
        <v>0</v>
      </c>
      <c r="C30" s="338">
        <v>4</v>
      </c>
      <c r="D30" s="338">
        <v>4</v>
      </c>
      <c r="E30" s="338">
        <v>0</v>
      </c>
      <c r="F30" s="338">
        <v>2</v>
      </c>
      <c r="G30" s="338">
        <v>2</v>
      </c>
      <c r="H30" s="338">
        <v>5</v>
      </c>
      <c r="I30" s="338">
        <v>0</v>
      </c>
      <c r="J30" s="338">
        <v>9</v>
      </c>
      <c r="K30" s="338">
        <v>0</v>
      </c>
      <c r="L30" s="338">
        <v>2</v>
      </c>
      <c r="M30" s="338">
        <v>0</v>
      </c>
      <c r="N30" s="338">
        <v>0</v>
      </c>
      <c r="O30" s="338">
        <v>0</v>
      </c>
      <c r="P30" s="456" t="s">
        <v>749</v>
      </c>
    </row>
    <row r="31" spans="1:16" ht="12.75">
      <c r="A31" s="160" t="s">
        <v>114</v>
      </c>
      <c r="P31" s="22" t="s">
        <v>115</v>
      </c>
    </row>
    <row r="32" ht="18.75">
      <c r="E32" s="30"/>
    </row>
  </sheetData>
  <mergeCells count="12">
    <mergeCell ref="E4:H4"/>
    <mergeCell ref="K4:L4"/>
    <mergeCell ref="A1:Q1"/>
    <mergeCell ref="Q3:Q7"/>
    <mergeCell ref="P20:P24"/>
    <mergeCell ref="A3:A7"/>
    <mergeCell ref="A20:A24"/>
    <mergeCell ref="E5:H5"/>
    <mergeCell ref="B20:C20"/>
    <mergeCell ref="E3:I3"/>
    <mergeCell ref="K5:L5"/>
    <mergeCell ref="J3:P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D10" sqref="D10"/>
    </sheetView>
  </sheetViews>
  <sheetFormatPr defaultColWidth="9.140625" defaultRowHeight="12.75"/>
  <cols>
    <col min="1" max="1" width="13.00390625" style="1" customWidth="1"/>
    <col min="2" max="4" width="17.7109375" style="1" customWidth="1"/>
    <col min="5" max="7" width="17.8515625" style="1" customWidth="1"/>
    <col min="8" max="8" width="12.421875" style="1" customWidth="1"/>
    <col min="9" max="12" width="14.00390625" style="1" customWidth="1"/>
    <col min="13" max="16384" width="9.140625" style="1" customWidth="1"/>
  </cols>
  <sheetData>
    <row r="1" spans="1:8" ht="32.25" customHeight="1">
      <c r="A1" s="905" t="s">
        <v>1206</v>
      </c>
      <c r="B1" s="905"/>
      <c r="C1" s="905"/>
      <c r="D1" s="905"/>
      <c r="E1" s="905"/>
      <c r="F1" s="905"/>
      <c r="G1" s="905"/>
      <c r="H1" s="905"/>
    </row>
    <row r="2" spans="1:8" ht="18" customHeight="1">
      <c r="A2" s="40" t="s">
        <v>782</v>
      </c>
      <c r="B2" s="40"/>
      <c r="C2" s="21"/>
      <c r="D2" s="21"/>
      <c r="E2" s="21"/>
      <c r="F2" s="21"/>
      <c r="H2" s="32" t="s">
        <v>783</v>
      </c>
    </row>
    <row r="3" spans="1:8" ht="18" customHeight="1">
      <c r="A3" s="892" t="s">
        <v>1085</v>
      </c>
      <c r="B3" s="900" t="s">
        <v>784</v>
      </c>
      <c r="C3" s="912"/>
      <c r="D3" s="913"/>
      <c r="E3" s="900" t="s">
        <v>785</v>
      </c>
      <c r="F3" s="912"/>
      <c r="G3" s="913"/>
      <c r="H3" s="974" t="s">
        <v>1086</v>
      </c>
    </row>
    <row r="4" spans="1:8" ht="18" customHeight="1">
      <c r="A4" s="890"/>
      <c r="B4" s="998" t="s">
        <v>786</v>
      </c>
      <c r="C4" s="999"/>
      <c r="D4" s="890"/>
      <c r="E4" s="998" t="s">
        <v>787</v>
      </c>
      <c r="F4" s="999"/>
      <c r="G4" s="890"/>
      <c r="H4" s="902"/>
    </row>
    <row r="5" spans="1:8" ht="18" customHeight="1">
      <c r="A5" s="890"/>
      <c r="B5" s="33" t="s">
        <v>788</v>
      </c>
      <c r="C5" s="10" t="s">
        <v>789</v>
      </c>
      <c r="D5" s="33" t="s">
        <v>790</v>
      </c>
      <c r="E5" s="33" t="s">
        <v>788</v>
      </c>
      <c r="F5" s="33" t="s">
        <v>791</v>
      </c>
      <c r="G5" s="33" t="s">
        <v>792</v>
      </c>
      <c r="H5" s="902"/>
    </row>
    <row r="6" spans="1:8" ht="18" customHeight="1">
      <c r="A6" s="891"/>
      <c r="B6" s="34" t="s">
        <v>793</v>
      </c>
      <c r="C6" s="12" t="s">
        <v>794</v>
      </c>
      <c r="D6" s="12" t="s">
        <v>795</v>
      </c>
      <c r="E6" s="34" t="s">
        <v>793</v>
      </c>
      <c r="F6" s="81" t="s">
        <v>796</v>
      </c>
      <c r="G6" s="12" t="s">
        <v>797</v>
      </c>
      <c r="H6" s="903"/>
    </row>
    <row r="7" spans="1:8" s="272" customFormat="1" ht="15.75" customHeight="1">
      <c r="A7" s="112" t="s">
        <v>926</v>
      </c>
      <c r="B7" s="544">
        <v>4197574</v>
      </c>
      <c r="C7" s="540">
        <v>3907524</v>
      </c>
      <c r="D7" s="540">
        <v>290050</v>
      </c>
      <c r="E7" s="544">
        <v>1495405</v>
      </c>
      <c r="F7" s="540">
        <v>1091651</v>
      </c>
      <c r="G7" s="541">
        <v>403754</v>
      </c>
      <c r="H7" s="270" t="s">
        <v>926</v>
      </c>
    </row>
    <row r="8" spans="1:8" s="272" customFormat="1" ht="15.75" customHeight="1">
      <c r="A8" s="112" t="s">
        <v>798</v>
      </c>
      <c r="B8" s="544">
        <v>4515515</v>
      </c>
      <c r="C8" s="540">
        <v>4226019</v>
      </c>
      <c r="D8" s="540">
        <v>289496</v>
      </c>
      <c r="E8" s="544">
        <v>1526556</v>
      </c>
      <c r="F8" s="540">
        <v>1152503</v>
      </c>
      <c r="G8" s="541">
        <v>374053</v>
      </c>
      <c r="H8" s="270" t="s">
        <v>798</v>
      </c>
    </row>
    <row r="9" spans="1:8" s="272" customFormat="1" ht="15.75" customHeight="1">
      <c r="A9" s="112" t="s">
        <v>927</v>
      </c>
      <c r="B9" s="544">
        <v>4913390</v>
      </c>
      <c r="C9" s="540">
        <v>4692373</v>
      </c>
      <c r="D9" s="540">
        <v>221017</v>
      </c>
      <c r="E9" s="544">
        <v>1566128</v>
      </c>
      <c r="F9" s="540">
        <v>1307242</v>
      </c>
      <c r="G9" s="541">
        <v>258886</v>
      </c>
      <c r="H9" s="270" t="s">
        <v>927</v>
      </c>
    </row>
    <row r="10" spans="1:8" s="272" customFormat="1" ht="15.75" customHeight="1">
      <c r="A10" s="112" t="s">
        <v>928</v>
      </c>
      <c r="B10" s="544">
        <v>4932512</v>
      </c>
      <c r="C10" s="540">
        <v>4603297</v>
      </c>
      <c r="D10" s="540">
        <v>329215</v>
      </c>
      <c r="E10" s="544">
        <v>1678748</v>
      </c>
      <c r="F10" s="540">
        <v>1307955</v>
      </c>
      <c r="G10" s="541">
        <v>370793</v>
      </c>
      <c r="H10" s="270" t="s">
        <v>928</v>
      </c>
    </row>
    <row r="11" spans="1:8" s="272" customFormat="1" ht="15.75" customHeight="1">
      <c r="A11" s="112" t="s">
        <v>943</v>
      </c>
      <c r="B11" s="544">
        <v>5020275</v>
      </c>
      <c r="C11" s="540">
        <v>4641552</v>
      </c>
      <c r="D11" s="540">
        <v>378723</v>
      </c>
      <c r="E11" s="544">
        <v>1720166</v>
      </c>
      <c r="F11" s="540">
        <v>1303061</v>
      </c>
      <c r="G11" s="541">
        <v>417105</v>
      </c>
      <c r="H11" s="270" t="s">
        <v>943</v>
      </c>
    </row>
    <row r="12" spans="1:8" s="275" customFormat="1" ht="15.75" customHeight="1">
      <c r="A12" s="273" t="s">
        <v>799</v>
      </c>
      <c r="B12" s="542">
        <f aca="true" t="shared" si="0" ref="B12:G12">SUM(B13:B24)</f>
        <v>5312998</v>
      </c>
      <c r="C12" s="542">
        <f t="shared" si="0"/>
        <v>4852638</v>
      </c>
      <c r="D12" s="542">
        <f t="shared" si="0"/>
        <v>460360</v>
      </c>
      <c r="E12" s="542">
        <f t="shared" si="0"/>
        <v>1846820</v>
      </c>
      <c r="F12" s="542">
        <f t="shared" si="0"/>
        <v>1345984</v>
      </c>
      <c r="G12" s="542">
        <f t="shared" si="0"/>
        <v>500835</v>
      </c>
      <c r="H12" s="274" t="s">
        <v>799</v>
      </c>
    </row>
    <row r="13" spans="1:8" s="272" customFormat="1" ht="15.75" customHeight="1">
      <c r="A13" s="325" t="s">
        <v>800</v>
      </c>
      <c r="B13" s="544">
        <v>370841</v>
      </c>
      <c r="C13" s="544">
        <v>350289</v>
      </c>
      <c r="D13" s="544">
        <v>20552</v>
      </c>
      <c r="E13" s="544">
        <v>119975</v>
      </c>
      <c r="F13" s="544">
        <v>97441</v>
      </c>
      <c r="G13" s="544">
        <v>22534</v>
      </c>
      <c r="H13" s="326" t="s">
        <v>801</v>
      </c>
    </row>
    <row r="14" spans="1:8" s="272" customFormat="1" ht="15.75" customHeight="1">
      <c r="A14" s="325" t="s">
        <v>802</v>
      </c>
      <c r="B14" s="544">
        <v>344474</v>
      </c>
      <c r="C14" s="544">
        <v>320882</v>
      </c>
      <c r="D14" s="544">
        <v>23592</v>
      </c>
      <c r="E14" s="544">
        <v>119404</v>
      </c>
      <c r="F14" s="544">
        <v>93725</v>
      </c>
      <c r="G14" s="544">
        <v>25679</v>
      </c>
      <c r="H14" s="326" t="s">
        <v>803</v>
      </c>
    </row>
    <row r="15" spans="1:8" s="272" customFormat="1" ht="15.75" customHeight="1">
      <c r="A15" s="325" t="s">
        <v>804</v>
      </c>
      <c r="B15" s="544">
        <v>398048</v>
      </c>
      <c r="C15" s="544">
        <v>368928</v>
      </c>
      <c r="D15" s="544">
        <v>29120</v>
      </c>
      <c r="E15" s="544">
        <v>135917</v>
      </c>
      <c r="F15" s="544">
        <v>100809</v>
      </c>
      <c r="G15" s="544">
        <v>35108</v>
      </c>
      <c r="H15" s="326" t="s">
        <v>805</v>
      </c>
    </row>
    <row r="16" spans="1:8" s="272" customFormat="1" ht="15.75" customHeight="1">
      <c r="A16" s="325" t="s">
        <v>806</v>
      </c>
      <c r="B16" s="544">
        <v>520738</v>
      </c>
      <c r="C16" s="544">
        <v>480168</v>
      </c>
      <c r="D16" s="544">
        <v>40570</v>
      </c>
      <c r="E16" s="544">
        <v>173703</v>
      </c>
      <c r="F16" s="544">
        <v>130823</v>
      </c>
      <c r="G16" s="544">
        <v>42880</v>
      </c>
      <c r="H16" s="326" t="s">
        <v>807</v>
      </c>
    </row>
    <row r="17" spans="1:8" s="272" customFormat="1" ht="15.75" customHeight="1">
      <c r="A17" s="325" t="s">
        <v>808</v>
      </c>
      <c r="B17" s="544">
        <v>524748</v>
      </c>
      <c r="C17" s="544">
        <v>481566</v>
      </c>
      <c r="D17" s="544">
        <v>43182</v>
      </c>
      <c r="E17" s="544">
        <v>176984</v>
      </c>
      <c r="F17" s="544">
        <v>128847</v>
      </c>
      <c r="G17" s="544">
        <v>48137</v>
      </c>
      <c r="H17" s="326" t="s">
        <v>809</v>
      </c>
    </row>
    <row r="18" spans="1:8" s="272" customFormat="1" ht="15.75" customHeight="1">
      <c r="A18" s="325" t="s">
        <v>810</v>
      </c>
      <c r="B18" s="544">
        <v>422322</v>
      </c>
      <c r="C18" s="544">
        <v>384277</v>
      </c>
      <c r="D18" s="544">
        <v>38045</v>
      </c>
      <c r="E18" s="544">
        <v>148971</v>
      </c>
      <c r="F18" s="544">
        <v>105146</v>
      </c>
      <c r="G18" s="544">
        <v>43825</v>
      </c>
      <c r="H18" s="326" t="s">
        <v>811</v>
      </c>
    </row>
    <row r="19" spans="1:8" s="272" customFormat="1" ht="15.75" customHeight="1">
      <c r="A19" s="325" t="s">
        <v>812</v>
      </c>
      <c r="B19" s="544">
        <v>453418</v>
      </c>
      <c r="C19" s="544">
        <v>409356</v>
      </c>
      <c r="D19" s="544">
        <v>44062</v>
      </c>
      <c r="E19" s="544">
        <v>161891</v>
      </c>
      <c r="F19" s="544">
        <v>117080</v>
      </c>
      <c r="G19" s="544">
        <v>44811</v>
      </c>
      <c r="H19" s="326" t="s">
        <v>813</v>
      </c>
    </row>
    <row r="20" spans="1:8" s="272" customFormat="1" ht="15.75" customHeight="1">
      <c r="A20" s="325" t="s">
        <v>814</v>
      </c>
      <c r="B20" s="544">
        <v>555881</v>
      </c>
      <c r="C20" s="544">
        <v>506896</v>
      </c>
      <c r="D20" s="544">
        <v>48985</v>
      </c>
      <c r="E20" s="544">
        <v>195247</v>
      </c>
      <c r="F20" s="544">
        <v>142999</v>
      </c>
      <c r="G20" s="544">
        <v>52248</v>
      </c>
      <c r="H20" s="326" t="s">
        <v>815</v>
      </c>
    </row>
    <row r="21" spans="1:8" s="272" customFormat="1" ht="15.75" customHeight="1">
      <c r="A21" s="325" t="s">
        <v>816</v>
      </c>
      <c r="B21" s="544">
        <v>394766</v>
      </c>
      <c r="C21" s="544">
        <v>352343</v>
      </c>
      <c r="D21" s="544">
        <v>42423</v>
      </c>
      <c r="E21" s="544">
        <v>143095</v>
      </c>
      <c r="F21" s="544">
        <v>96358</v>
      </c>
      <c r="G21" s="544">
        <v>46737</v>
      </c>
      <c r="H21" s="326" t="s">
        <v>817</v>
      </c>
    </row>
    <row r="22" spans="1:8" s="272" customFormat="1" ht="15.75" customHeight="1">
      <c r="A22" s="325" t="s">
        <v>818</v>
      </c>
      <c r="B22" s="544">
        <v>493356</v>
      </c>
      <c r="C22" s="544">
        <v>442494</v>
      </c>
      <c r="D22" s="544">
        <v>50862</v>
      </c>
      <c r="E22" s="544">
        <v>172551</v>
      </c>
      <c r="F22" s="544">
        <v>121423</v>
      </c>
      <c r="G22" s="544">
        <v>51128</v>
      </c>
      <c r="H22" s="326" t="s">
        <v>819</v>
      </c>
    </row>
    <row r="23" spans="1:8" s="272" customFormat="1" ht="15.75" customHeight="1">
      <c r="A23" s="325" t="s">
        <v>820</v>
      </c>
      <c r="B23" s="544">
        <v>437428</v>
      </c>
      <c r="C23" s="544">
        <v>394118</v>
      </c>
      <c r="D23" s="544">
        <v>43310</v>
      </c>
      <c r="E23" s="544">
        <v>159012</v>
      </c>
      <c r="F23" s="544">
        <v>108795</v>
      </c>
      <c r="G23" s="544">
        <v>50217</v>
      </c>
      <c r="H23" s="326" t="s">
        <v>821</v>
      </c>
    </row>
    <row r="24" spans="1:8" s="272" customFormat="1" ht="15.75" customHeight="1">
      <c r="A24" s="329" t="s">
        <v>822</v>
      </c>
      <c r="B24" s="545">
        <v>396978</v>
      </c>
      <c r="C24" s="545">
        <v>361321</v>
      </c>
      <c r="D24" s="545">
        <v>35657</v>
      </c>
      <c r="E24" s="545">
        <v>140070</v>
      </c>
      <c r="F24" s="545">
        <v>102538</v>
      </c>
      <c r="G24" s="545">
        <v>37531</v>
      </c>
      <c r="H24" s="330" t="s">
        <v>823</v>
      </c>
    </row>
    <row r="25" spans="1:8" s="260" customFormat="1" ht="12">
      <c r="A25" s="259" t="s">
        <v>1083</v>
      </c>
      <c r="H25" s="261" t="s">
        <v>1084</v>
      </c>
    </row>
    <row r="26" ht="12.75">
      <c r="A26" s="27" t="s">
        <v>1079</v>
      </c>
    </row>
    <row r="27" ht="12.75">
      <c r="A27" s="1" t="s">
        <v>1080</v>
      </c>
    </row>
    <row r="28" ht="12.75">
      <c r="A28" s="1" t="s">
        <v>1081</v>
      </c>
    </row>
  </sheetData>
  <mergeCells count="7">
    <mergeCell ref="A1:H1"/>
    <mergeCell ref="B3:D3"/>
    <mergeCell ref="E3:G3"/>
    <mergeCell ref="B4:D4"/>
    <mergeCell ref="E4:G4"/>
    <mergeCell ref="A3:A6"/>
    <mergeCell ref="H3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7">
      <selection activeCell="G10" sqref="G10"/>
    </sheetView>
  </sheetViews>
  <sheetFormatPr defaultColWidth="9.140625" defaultRowHeight="12.75"/>
  <cols>
    <col min="1" max="1" width="10.421875" style="1" customWidth="1"/>
    <col min="2" max="2" width="13.28125" style="1" customWidth="1"/>
    <col min="3" max="3" width="15.28125" style="1" customWidth="1"/>
    <col min="4" max="4" width="10.8515625" style="1" customWidth="1"/>
    <col min="5" max="5" width="11.00390625" style="1" customWidth="1"/>
    <col min="6" max="6" width="10.8515625" style="1" customWidth="1"/>
    <col min="7" max="7" width="14.421875" style="1" customWidth="1"/>
    <col min="8" max="8" width="11.57421875" style="1" bestFit="1" customWidth="1"/>
    <col min="9" max="11" width="10.7109375" style="1" customWidth="1"/>
    <col min="12" max="16384" width="9.140625" style="1" customWidth="1"/>
  </cols>
  <sheetData>
    <row r="1" spans="1:12" ht="32.25" customHeight="1">
      <c r="A1" s="905" t="s">
        <v>824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</row>
    <row r="2" spans="1:12" ht="18" customHeight="1">
      <c r="A2" s="1000" t="s">
        <v>825</v>
      </c>
      <c r="B2" s="1000"/>
      <c r="C2" s="21"/>
      <c r="D2" s="21"/>
      <c r="E2" s="21"/>
      <c r="F2" s="21"/>
      <c r="G2" s="21"/>
      <c r="H2" s="21"/>
      <c r="I2" s="21"/>
      <c r="J2" s="21"/>
      <c r="K2" s="990" t="s">
        <v>826</v>
      </c>
      <c r="L2" s="990"/>
    </row>
    <row r="3" spans="1:12" ht="39.75" customHeight="1">
      <c r="A3" s="892" t="s">
        <v>1090</v>
      </c>
      <c r="B3" s="33" t="s">
        <v>969</v>
      </c>
      <c r="C3" s="33" t="s">
        <v>827</v>
      </c>
      <c r="D3" s="33" t="s">
        <v>828</v>
      </c>
      <c r="E3" s="33" t="s">
        <v>829</v>
      </c>
      <c r="F3" s="33" t="s">
        <v>830</v>
      </c>
      <c r="G3" s="33" t="s">
        <v>831</v>
      </c>
      <c r="H3" s="33" t="s">
        <v>832</v>
      </c>
      <c r="I3" s="33" t="s">
        <v>833</v>
      </c>
      <c r="J3" s="33" t="s">
        <v>834</v>
      </c>
      <c r="K3" s="33" t="s">
        <v>647</v>
      </c>
      <c r="L3" s="896" t="s">
        <v>44</v>
      </c>
    </row>
    <row r="4" spans="1:12" ht="39.75" customHeight="1">
      <c r="A4" s="890"/>
      <c r="B4" s="17"/>
      <c r="C4" s="17" t="s">
        <v>835</v>
      </c>
      <c r="D4" s="42"/>
      <c r="E4" s="42"/>
      <c r="F4" s="42"/>
      <c r="G4" s="42"/>
      <c r="H4" s="42"/>
      <c r="I4" s="42"/>
      <c r="J4" s="42"/>
      <c r="K4" s="42"/>
      <c r="L4" s="902"/>
    </row>
    <row r="5" spans="1:12" ht="39.75" customHeight="1">
      <c r="A5" s="891"/>
      <c r="B5" s="12" t="s">
        <v>976</v>
      </c>
      <c r="C5" s="12" t="s">
        <v>696</v>
      </c>
      <c r="D5" s="12" t="s">
        <v>836</v>
      </c>
      <c r="E5" s="12" t="s">
        <v>837</v>
      </c>
      <c r="F5" s="12" t="s">
        <v>838</v>
      </c>
      <c r="G5" s="12" t="s">
        <v>839</v>
      </c>
      <c r="H5" s="12" t="s">
        <v>840</v>
      </c>
      <c r="I5" s="12" t="s">
        <v>841</v>
      </c>
      <c r="J5" s="12" t="s">
        <v>842</v>
      </c>
      <c r="K5" s="12" t="s">
        <v>179</v>
      </c>
      <c r="L5" s="903"/>
    </row>
    <row r="6" spans="1:12" s="272" customFormat="1" ht="48" customHeight="1">
      <c r="A6" s="112" t="s">
        <v>926</v>
      </c>
      <c r="B6" s="293">
        <v>290050</v>
      </c>
      <c r="C6" s="540">
        <v>10501</v>
      </c>
      <c r="D6" s="288">
        <v>10935</v>
      </c>
      <c r="E6" s="288">
        <v>147525</v>
      </c>
      <c r="F6" s="288">
        <v>71650</v>
      </c>
      <c r="G6" s="540">
        <v>358</v>
      </c>
      <c r="H6" s="288">
        <v>20329</v>
      </c>
      <c r="I6" s="288">
        <v>710</v>
      </c>
      <c r="J6" s="288">
        <v>2414</v>
      </c>
      <c r="K6" s="289">
        <v>25628</v>
      </c>
      <c r="L6" s="270" t="s">
        <v>926</v>
      </c>
    </row>
    <row r="7" spans="1:12" s="272" customFormat="1" ht="48" customHeight="1">
      <c r="A7" s="112" t="s">
        <v>990</v>
      </c>
      <c r="B7" s="293">
        <v>289496</v>
      </c>
      <c r="C7" s="540">
        <v>6659</v>
      </c>
      <c r="D7" s="288">
        <v>12005</v>
      </c>
      <c r="E7" s="288">
        <v>134120</v>
      </c>
      <c r="F7" s="288">
        <v>92805</v>
      </c>
      <c r="G7" s="540">
        <v>1030</v>
      </c>
      <c r="H7" s="288">
        <v>7838</v>
      </c>
      <c r="I7" s="288">
        <v>1764</v>
      </c>
      <c r="J7" s="288">
        <v>940</v>
      </c>
      <c r="K7" s="289">
        <v>32335</v>
      </c>
      <c r="L7" s="270" t="s">
        <v>990</v>
      </c>
    </row>
    <row r="8" spans="1:12" s="272" customFormat="1" ht="48" customHeight="1">
      <c r="A8" s="112" t="s">
        <v>927</v>
      </c>
      <c r="B8" s="293">
        <v>221017</v>
      </c>
      <c r="C8" s="540">
        <v>2858</v>
      </c>
      <c r="D8" s="288">
        <v>10753</v>
      </c>
      <c r="E8" s="288">
        <v>98950</v>
      </c>
      <c r="F8" s="288">
        <v>69671</v>
      </c>
      <c r="G8" s="540">
        <v>379</v>
      </c>
      <c r="H8" s="288">
        <v>5173</v>
      </c>
      <c r="I8" s="288">
        <v>552</v>
      </c>
      <c r="J8" s="288">
        <v>9893</v>
      </c>
      <c r="K8" s="289">
        <v>22788</v>
      </c>
      <c r="L8" s="270" t="s">
        <v>927</v>
      </c>
    </row>
    <row r="9" spans="1:12" s="272" customFormat="1" ht="48" customHeight="1">
      <c r="A9" s="112" t="s">
        <v>928</v>
      </c>
      <c r="B9" s="293">
        <v>329215</v>
      </c>
      <c r="C9" s="540">
        <v>4149</v>
      </c>
      <c r="D9" s="288">
        <v>17518</v>
      </c>
      <c r="E9" s="288">
        <v>136202</v>
      </c>
      <c r="F9" s="288">
        <v>101236</v>
      </c>
      <c r="G9" s="540">
        <v>613</v>
      </c>
      <c r="H9" s="288">
        <v>7609</v>
      </c>
      <c r="I9" s="288">
        <v>800</v>
      </c>
      <c r="J9" s="288">
        <v>21435</v>
      </c>
      <c r="K9" s="289">
        <v>39653</v>
      </c>
      <c r="L9" s="270" t="s">
        <v>928</v>
      </c>
    </row>
    <row r="10" spans="1:12" s="272" customFormat="1" ht="48" customHeight="1">
      <c r="A10" s="112" t="s">
        <v>943</v>
      </c>
      <c r="B10" s="293">
        <v>378723</v>
      </c>
      <c r="C10" s="540">
        <v>5058</v>
      </c>
      <c r="D10" s="288">
        <v>18528</v>
      </c>
      <c r="E10" s="288">
        <v>149361</v>
      </c>
      <c r="F10" s="288">
        <v>115199</v>
      </c>
      <c r="G10" s="540">
        <v>729</v>
      </c>
      <c r="H10" s="288">
        <v>8582</v>
      </c>
      <c r="I10" s="288">
        <v>1140</v>
      </c>
      <c r="J10" s="288">
        <v>39552</v>
      </c>
      <c r="K10" s="289">
        <v>40574</v>
      </c>
      <c r="L10" s="270" t="s">
        <v>943</v>
      </c>
    </row>
    <row r="11" spans="1:12" s="275" customFormat="1" ht="48" customHeight="1">
      <c r="A11" s="336" t="s">
        <v>929</v>
      </c>
      <c r="B11" s="538">
        <f>SUM(C11:K11)</f>
        <v>460360</v>
      </c>
      <c r="C11" s="591">
        <v>5283</v>
      </c>
      <c r="D11" s="538">
        <v>19329</v>
      </c>
      <c r="E11" s="538">
        <v>177885</v>
      </c>
      <c r="F11" s="538">
        <v>142912</v>
      </c>
      <c r="G11" s="591">
        <v>910</v>
      </c>
      <c r="H11" s="538">
        <v>8376</v>
      </c>
      <c r="I11" s="538">
        <v>1128</v>
      </c>
      <c r="J11" s="538">
        <v>57358</v>
      </c>
      <c r="K11" s="538">
        <v>47179</v>
      </c>
      <c r="L11" s="539" t="s">
        <v>929</v>
      </c>
    </row>
    <row r="12" spans="1:12" s="231" customFormat="1" ht="12.75">
      <c r="A12" s="160" t="s">
        <v>1087</v>
      </c>
      <c r="L12" s="235" t="s">
        <v>1089</v>
      </c>
    </row>
    <row r="13" s="231" customFormat="1" ht="14.25" customHeight="1">
      <c r="A13" s="231" t="s">
        <v>1088</v>
      </c>
    </row>
  </sheetData>
  <mergeCells count="5">
    <mergeCell ref="A1:L1"/>
    <mergeCell ref="A2:B2"/>
    <mergeCell ref="K2:L2"/>
    <mergeCell ref="A3:A5"/>
    <mergeCell ref="L3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7">
      <selection activeCell="D11" sqref="D11"/>
    </sheetView>
  </sheetViews>
  <sheetFormatPr defaultColWidth="9.140625" defaultRowHeight="12.75"/>
  <cols>
    <col min="1" max="1" width="14.140625" style="1" customWidth="1"/>
    <col min="2" max="6" width="20.7109375" style="1" customWidth="1"/>
    <col min="7" max="7" width="14.421875" style="1" customWidth="1"/>
    <col min="8" max="8" width="11.7109375" style="1" bestFit="1" customWidth="1"/>
    <col min="9" max="16384" width="9.140625" style="1" customWidth="1"/>
  </cols>
  <sheetData>
    <row r="1" spans="1:7" ht="32.25" customHeight="1">
      <c r="A1" s="928" t="s">
        <v>843</v>
      </c>
      <c r="B1" s="928"/>
      <c r="C1" s="928"/>
      <c r="D1" s="928"/>
      <c r="E1" s="928"/>
      <c r="F1" s="928"/>
      <c r="G1" s="928"/>
    </row>
    <row r="2" spans="1:7" ht="18" customHeight="1">
      <c r="A2" s="21" t="s">
        <v>844</v>
      </c>
      <c r="B2" s="21"/>
      <c r="C2" s="21"/>
      <c r="D2" s="21"/>
      <c r="E2" s="21"/>
      <c r="F2" s="21"/>
      <c r="G2" s="161" t="s">
        <v>845</v>
      </c>
    </row>
    <row r="3" spans="1:7" ht="21" customHeight="1">
      <c r="A3" s="892" t="s">
        <v>1091</v>
      </c>
      <c r="B3" s="61" t="s">
        <v>846</v>
      </c>
      <c r="C3" s="895" t="s">
        <v>847</v>
      </c>
      <c r="D3" s="913"/>
      <c r="E3" s="896" t="s">
        <v>848</v>
      </c>
      <c r="F3" s="913"/>
      <c r="G3" s="1001" t="s">
        <v>1092</v>
      </c>
    </row>
    <row r="4" spans="1:7" ht="21" customHeight="1">
      <c r="A4" s="890"/>
      <c r="B4" s="17"/>
      <c r="C4" s="978" t="s">
        <v>849</v>
      </c>
      <c r="D4" s="891"/>
      <c r="E4" s="903" t="s">
        <v>850</v>
      </c>
      <c r="F4" s="891"/>
      <c r="G4" s="902"/>
    </row>
    <row r="5" spans="1:7" ht="21" customHeight="1">
      <c r="A5" s="890"/>
      <c r="B5" s="17"/>
      <c r="C5" s="10" t="s">
        <v>851</v>
      </c>
      <c r="D5" s="33" t="s">
        <v>852</v>
      </c>
      <c r="E5" s="33" t="s">
        <v>853</v>
      </c>
      <c r="F5" s="61" t="s">
        <v>854</v>
      </c>
      <c r="G5" s="902"/>
    </row>
    <row r="6" spans="1:7" ht="21" customHeight="1">
      <c r="A6" s="891"/>
      <c r="B6" s="12" t="s">
        <v>855</v>
      </c>
      <c r="C6" s="12" t="s">
        <v>856</v>
      </c>
      <c r="D6" s="12" t="s">
        <v>857</v>
      </c>
      <c r="E6" s="12" t="s">
        <v>858</v>
      </c>
      <c r="F6" s="81" t="s">
        <v>859</v>
      </c>
      <c r="G6" s="903"/>
    </row>
    <row r="7" spans="1:7" s="272" customFormat="1" ht="15.75" customHeight="1">
      <c r="A7" s="270" t="s">
        <v>926</v>
      </c>
      <c r="B7" s="755">
        <v>4197574</v>
      </c>
      <c r="C7" s="756">
        <v>3891135</v>
      </c>
      <c r="D7" s="756">
        <v>306439</v>
      </c>
      <c r="E7" s="756">
        <v>1024493</v>
      </c>
      <c r="F7" s="700">
        <v>3173081</v>
      </c>
      <c r="G7" s="270" t="s">
        <v>926</v>
      </c>
    </row>
    <row r="8" spans="1:7" s="272" customFormat="1" ht="15.75" customHeight="1">
      <c r="A8" s="270" t="s">
        <v>860</v>
      </c>
      <c r="B8" s="755">
        <v>4515515</v>
      </c>
      <c r="C8" s="756">
        <v>4133086</v>
      </c>
      <c r="D8" s="756">
        <v>382429</v>
      </c>
      <c r="E8" s="756">
        <v>1106853</v>
      </c>
      <c r="F8" s="700">
        <v>3408662</v>
      </c>
      <c r="G8" s="270" t="s">
        <v>860</v>
      </c>
    </row>
    <row r="9" spans="1:7" s="272" customFormat="1" ht="15.75" customHeight="1">
      <c r="A9" s="270" t="s">
        <v>927</v>
      </c>
      <c r="B9" s="755">
        <v>4913390</v>
      </c>
      <c r="C9" s="756">
        <v>4495191</v>
      </c>
      <c r="D9" s="756">
        <v>418199</v>
      </c>
      <c r="E9" s="756">
        <v>1440095</v>
      </c>
      <c r="F9" s="700">
        <v>3473295</v>
      </c>
      <c r="G9" s="270" t="s">
        <v>927</v>
      </c>
    </row>
    <row r="10" spans="1:7" s="272" customFormat="1" ht="15.75" customHeight="1">
      <c r="A10" s="270" t="s">
        <v>928</v>
      </c>
      <c r="B10" s="755">
        <v>4932512</v>
      </c>
      <c r="C10" s="756">
        <v>4528876</v>
      </c>
      <c r="D10" s="756">
        <v>403636</v>
      </c>
      <c r="E10" s="756">
        <v>1652833</v>
      </c>
      <c r="F10" s="700">
        <v>3279679</v>
      </c>
      <c r="G10" s="270" t="s">
        <v>928</v>
      </c>
    </row>
    <row r="11" spans="1:7" s="272" customFormat="1" ht="15.75" customHeight="1">
      <c r="A11" s="270" t="s">
        <v>943</v>
      </c>
      <c r="B11" s="755">
        <v>5020275</v>
      </c>
      <c r="C11" s="756">
        <v>4607468</v>
      </c>
      <c r="D11" s="756">
        <v>412807</v>
      </c>
      <c r="E11" s="756">
        <v>1692142</v>
      </c>
      <c r="F11" s="700">
        <v>3330133</v>
      </c>
      <c r="G11" s="270" t="s">
        <v>943</v>
      </c>
    </row>
    <row r="12" spans="1:8" s="275" customFormat="1" ht="15.75" customHeight="1">
      <c r="A12" s="273" t="s">
        <v>861</v>
      </c>
      <c r="B12" s="701">
        <f>SUM(C12:D12)</f>
        <v>5312998</v>
      </c>
      <c r="C12" s="701">
        <f>SUM(C13:C24)</f>
        <v>4870723</v>
      </c>
      <c r="D12" s="701">
        <f>SUM(D13:D24)</f>
        <v>442275</v>
      </c>
      <c r="E12" s="701">
        <f>SUM(E13:E24)</f>
        <v>1631500</v>
      </c>
      <c r="F12" s="701">
        <f>SUM(F13:F24)</f>
        <v>3681498</v>
      </c>
      <c r="G12" s="274" t="s">
        <v>861</v>
      </c>
      <c r="H12" s="543"/>
    </row>
    <row r="13" spans="1:7" s="272" customFormat="1" ht="15.75" customHeight="1">
      <c r="A13" s="325" t="s">
        <v>862</v>
      </c>
      <c r="B13" s="705">
        <v>370841</v>
      </c>
      <c r="C13" s="705">
        <v>344328</v>
      </c>
      <c r="D13" s="757">
        <v>26513</v>
      </c>
      <c r="E13" s="705">
        <v>95448</v>
      </c>
      <c r="F13" s="705">
        <v>275393</v>
      </c>
      <c r="G13" s="326" t="s">
        <v>863</v>
      </c>
    </row>
    <row r="14" spans="1:7" s="272" customFormat="1" ht="15.75" customHeight="1">
      <c r="A14" s="325" t="s">
        <v>864</v>
      </c>
      <c r="B14" s="705">
        <v>344474</v>
      </c>
      <c r="C14" s="705">
        <v>321351</v>
      </c>
      <c r="D14" s="757">
        <v>23123</v>
      </c>
      <c r="E14" s="705">
        <v>84210</v>
      </c>
      <c r="F14" s="705">
        <v>260264</v>
      </c>
      <c r="G14" s="326" t="s">
        <v>865</v>
      </c>
    </row>
    <row r="15" spans="1:7" s="272" customFormat="1" ht="15.75" customHeight="1">
      <c r="A15" s="325" t="s">
        <v>866</v>
      </c>
      <c r="B15" s="705">
        <v>398048</v>
      </c>
      <c r="C15" s="705">
        <v>373823</v>
      </c>
      <c r="D15" s="757">
        <v>24225</v>
      </c>
      <c r="E15" s="705">
        <v>123147</v>
      </c>
      <c r="F15" s="705">
        <v>274901</v>
      </c>
      <c r="G15" s="326" t="s">
        <v>867</v>
      </c>
    </row>
    <row r="16" spans="1:7" s="272" customFormat="1" ht="15.75" customHeight="1">
      <c r="A16" s="325" t="s">
        <v>868</v>
      </c>
      <c r="B16" s="705">
        <v>520738</v>
      </c>
      <c r="C16" s="705">
        <v>468710</v>
      </c>
      <c r="D16" s="757">
        <v>52028</v>
      </c>
      <c r="E16" s="705">
        <v>232788</v>
      </c>
      <c r="F16" s="705">
        <v>287950</v>
      </c>
      <c r="G16" s="326" t="s">
        <v>869</v>
      </c>
    </row>
    <row r="17" spans="1:7" s="272" customFormat="1" ht="15.75" customHeight="1">
      <c r="A17" s="325" t="s">
        <v>870</v>
      </c>
      <c r="B17" s="705">
        <v>524748</v>
      </c>
      <c r="C17" s="705">
        <v>468805</v>
      </c>
      <c r="D17" s="757">
        <v>55943</v>
      </c>
      <c r="E17" s="705">
        <v>256372</v>
      </c>
      <c r="F17" s="705">
        <v>268376</v>
      </c>
      <c r="G17" s="326" t="s">
        <v>871</v>
      </c>
    </row>
    <row r="18" spans="1:7" s="272" customFormat="1" ht="15.75" customHeight="1">
      <c r="A18" s="325" t="s">
        <v>872</v>
      </c>
      <c r="B18" s="705">
        <v>422322</v>
      </c>
      <c r="C18" s="705">
        <v>393029</v>
      </c>
      <c r="D18" s="757">
        <v>29293</v>
      </c>
      <c r="E18" s="705">
        <v>139116</v>
      </c>
      <c r="F18" s="705">
        <v>283206</v>
      </c>
      <c r="G18" s="326" t="s">
        <v>873</v>
      </c>
    </row>
    <row r="19" spans="1:7" s="272" customFormat="1" ht="15.75" customHeight="1">
      <c r="A19" s="325" t="s">
        <v>874</v>
      </c>
      <c r="B19" s="705">
        <v>453418</v>
      </c>
      <c r="C19" s="705">
        <v>408910</v>
      </c>
      <c r="D19" s="757">
        <v>44508</v>
      </c>
      <c r="E19" s="705">
        <v>101018</v>
      </c>
      <c r="F19" s="705">
        <v>352400</v>
      </c>
      <c r="G19" s="326" t="s">
        <v>875</v>
      </c>
    </row>
    <row r="20" spans="1:7" s="272" customFormat="1" ht="15.75" customHeight="1">
      <c r="A20" s="325" t="s">
        <v>876</v>
      </c>
      <c r="B20" s="705">
        <v>555881</v>
      </c>
      <c r="C20" s="705">
        <v>493414</v>
      </c>
      <c r="D20" s="757">
        <v>62467</v>
      </c>
      <c r="E20" s="705">
        <v>107396</v>
      </c>
      <c r="F20" s="705">
        <v>448485</v>
      </c>
      <c r="G20" s="326" t="s">
        <v>877</v>
      </c>
    </row>
    <row r="21" spans="1:7" s="272" customFormat="1" ht="15.75" customHeight="1">
      <c r="A21" s="325" t="s">
        <v>878</v>
      </c>
      <c r="B21" s="705">
        <v>394766</v>
      </c>
      <c r="C21" s="705">
        <v>367947</v>
      </c>
      <c r="D21" s="757">
        <v>26819</v>
      </c>
      <c r="E21" s="705">
        <v>122841</v>
      </c>
      <c r="F21" s="705">
        <v>271925</v>
      </c>
      <c r="G21" s="326" t="s">
        <v>879</v>
      </c>
    </row>
    <row r="22" spans="1:7" s="272" customFormat="1" ht="15.75" customHeight="1">
      <c r="A22" s="325" t="s">
        <v>880</v>
      </c>
      <c r="B22" s="705">
        <v>493356</v>
      </c>
      <c r="C22" s="705">
        <v>447611</v>
      </c>
      <c r="D22" s="757">
        <v>45745</v>
      </c>
      <c r="E22" s="705">
        <v>148324</v>
      </c>
      <c r="F22" s="705">
        <v>345032</v>
      </c>
      <c r="G22" s="326" t="s">
        <v>881</v>
      </c>
    </row>
    <row r="23" spans="1:7" s="272" customFormat="1" ht="15.75" customHeight="1">
      <c r="A23" s="325" t="s">
        <v>882</v>
      </c>
      <c r="B23" s="705">
        <v>437428</v>
      </c>
      <c r="C23" s="705">
        <v>411320</v>
      </c>
      <c r="D23" s="757">
        <v>26108</v>
      </c>
      <c r="E23" s="705">
        <v>117830</v>
      </c>
      <c r="F23" s="705">
        <v>319598</v>
      </c>
      <c r="G23" s="326" t="s">
        <v>883</v>
      </c>
    </row>
    <row r="24" spans="1:7" s="272" customFormat="1" ht="15.75" customHeight="1">
      <c r="A24" s="329" t="s">
        <v>884</v>
      </c>
      <c r="B24" s="758">
        <v>396978</v>
      </c>
      <c r="C24" s="706">
        <v>371475</v>
      </c>
      <c r="D24" s="759">
        <v>25503</v>
      </c>
      <c r="E24" s="706">
        <v>103010</v>
      </c>
      <c r="F24" s="706">
        <v>293968</v>
      </c>
      <c r="G24" s="330" t="s">
        <v>885</v>
      </c>
    </row>
    <row r="25" spans="1:7" ht="15" customHeight="1">
      <c r="A25" s="160" t="s">
        <v>117</v>
      </c>
      <c r="G25" s="22" t="s">
        <v>1082</v>
      </c>
    </row>
    <row r="26" spans="1:4" ht="15" customHeight="1">
      <c r="A26" s="1" t="s">
        <v>116</v>
      </c>
      <c r="D26" s="162" t="s">
        <v>886</v>
      </c>
    </row>
  </sheetData>
  <mergeCells count="7">
    <mergeCell ref="A1:G1"/>
    <mergeCell ref="C3:D3"/>
    <mergeCell ref="E3:F3"/>
    <mergeCell ref="C4:D4"/>
    <mergeCell ref="E4:F4"/>
    <mergeCell ref="A3:A6"/>
    <mergeCell ref="G3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2"/>
  <sheetViews>
    <sheetView zoomScaleSheetLayoutView="100" workbookViewId="0" topLeftCell="C1">
      <selection activeCell="F16" sqref="F16"/>
    </sheetView>
  </sheetViews>
  <sheetFormatPr defaultColWidth="9.140625" defaultRowHeight="12.75"/>
  <cols>
    <col min="1" max="1" width="35.28125" style="14" customWidth="1"/>
    <col min="2" max="5" width="9.8515625" style="1" customWidth="1"/>
    <col min="6" max="9" width="9.8515625" style="37" customWidth="1"/>
    <col min="10" max="11" width="9.8515625" style="1" customWidth="1"/>
    <col min="12" max="12" width="10.57421875" style="168" customWidth="1"/>
    <col min="13" max="13" width="10.8515625" style="168" customWidth="1"/>
    <col min="14" max="16384" width="45.28125" style="1" customWidth="1"/>
  </cols>
  <sheetData>
    <row r="1" spans="1:13" ht="32.25" customHeight="1">
      <c r="A1" s="905" t="s">
        <v>1207</v>
      </c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</row>
    <row r="2" spans="1:13" s="231" customFormat="1" ht="18" customHeight="1">
      <c r="A2" s="26" t="s">
        <v>887</v>
      </c>
      <c r="B2" s="1"/>
      <c r="C2" s="1"/>
      <c r="D2" s="1"/>
      <c r="E2" s="1"/>
      <c r="F2" s="163"/>
      <c r="G2" s="164"/>
      <c r="H2" s="163"/>
      <c r="I2" s="164"/>
      <c r="J2" s="546"/>
      <c r="K2" s="164"/>
      <c r="L2" s="163"/>
      <c r="M2" s="164" t="s">
        <v>888</v>
      </c>
    </row>
    <row r="3" spans="1:13" s="231" customFormat="1" ht="18" customHeight="1">
      <c r="A3" s="916" t="s">
        <v>298</v>
      </c>
      <c r="B3" s="1003" t="s">
        <v>889</v>
      </c>
      <c r="C3" s="1003"/>
      <c r="D3" s="1003" t="s">
        <v>990</v>
      </c>
      <c r="E3" s="1003"/>
      <c r="F3" s="1004" t="s">
        <v>991</v>
      </c>
      <c r="G3" s="1005"/>
      <c r="H3" s="1004" t="s">
        <v>992</v>
      </c>
      <c r="I3" s="1005"/>
      <c r="J3" s="1003" t="s">
        <v>993</v>
      </c>
      <c r="K3" s="931"/>
      <c r="L3" s="1006" t="s">
        <v>929</v>
      </c>
      <c r="M3" s="1007"/>
    </row>
    <row r="4" spans="1:13" s="548" customFormat="1" ht="18" customHeight="1">
      <c r="A4" s="935"/>
      <c r="B4" s="52" t="s">
        <v>890</v>
      </c>
      <c r="C4" s="52" t="s">
        <v>891</v>
      </c>
      <c r="D4" s="52" t="s">
        <v>890</v>
      </c>
      <c r="E4" s="52" t="s">
        <v>891</v>
      </c>
      <c r="F4" s="166" t="s">
        <v>892</v>
      </c>
      <c r="G4" s="166" t="s">
        <v>893</v>
      </c>
      <c r="H4" s="166" t="s">
        <v>892</v>
      </c>
      <c r="I4" s="166" t="s">
        <v>893</v>
      </c>
      <c r="J4" s="52" t="s">
        <v>890</v>
      </c>
      <c r="K4" s="52" t="s">
        <v>891</v>
      </c>
      <c r="L4" s="262" t="s">
        <v>1093</v>
      </c>
      <c r="M4" s="262" t="s">
        <v>1094</v>
      </c>
    </row>
    <row r="5" spans="1:13" s="231" customFormat="1" ht="18" customHeight="1">
      <c r="A5" s="1008"/>
      <c r="B5" s="550" t="s">
        <v>894</v>
      </c>
      <c r="C5" s="550" t="s">
        <v>895</v>
      </c>
      <c r="D5" s="550" t="s">
        <v>894</v>
      </c>
      <c r="E5" s="550" t="s">
        <v>895</v>
      </c>
      <c r="F5" s="167" t="s">
        <v>894</v>
      </c>
      <c r="G5" s="167" t="s">
        <v>895</v>
      </c>
      <c r="H5" s="167" t="s">
        <v>894</v>
      </c>
      <c r="I5" s="167" t="s">
        <v>895</v>
      </c>
      <c r="J5" s="547" t="s">
        <v>894</v>
      </c>
      <c r="K5" s="547" t="s">
        <v>895</v>
      </c>
      <c r="L5" s="133" t="s">
        <v>894</v>
      </c>
      <c r="M5" s="133" t="s">
        <v>895</v>
      </c>
    </row>
    <row r="6" spans="1:13" s="351" customFormat="1" ht="16.5" customHeight="1">
      <c r="A6" s="551" t="s">
        <v>896</v>
      </c>
      <c r="B6" s="560">
        <v>871</v>
      </c>
      <c r="C6" s="560">
        <v>832</v>
      </c>
      <c r="D6" s="560">
        <v>841</v>
      </c>
      <c r="E6" s="560">
        <v>655</v>
      </c>
      <c r="F6" s="804">
        <v>857</v>
      </c>
      <c r="G6" s="804">
        <v>641</v>
      </c>
      <c r="H6" s="804">
        <v>869</v>
      </c>
      <c r="I6" s="804">
        <v>549</v>
      </c>
      <c r="J6" s="560">
        <v>838</v>
      </c>
      <c r="K6" s="560">
        <v>402</v>
      </c>
      <c r="L6" s="561">
        <v>928</v>
      </c>
      <c r="M6" s="561">
        <v>448</v>
      </c>
    </row>
    <row r="7" spans="1:13" s="351" customFormat="1" ht="16.5" customHeight="1">
      <c r="A7" s="359" t="s">
        <v>897</v>
      </c>
      <c r="B7" s="560"/>
      <c r="C7" s="560"/>
      <c r="D7" s="560"/>
      <c r="E7" s="560"/>
      <c r="F7" s="804"/>
      <c r="G7" s="804"/>
      <c r="H7" s="804"/>
      <c r="I7" s="804"/>
      <c r="J7" s="560"/>
      <c r="K7" s="560"/>
      <c r="L7" s="561"/>
      <c r="M7" s="561"/>
    </row>
    <row r="8" spans="1:13" s="351" customFormat="1" ht="16.5" customHeight="1">
      <c r="A8" s="111" t="s">
        <v>898</v>
      </c>
      <c r="B8" s="560">
        <v>241</v>
      </c>
      <c r="C8" s="560">
        <v>243</v>
      </c>
      <c r="D8" s="560">
        <v>218</v>
      </c>
      <c r="E8" s="560">
        <v>308</v>
      </c>
      <c r="F8" s="804">
        <v>192</v>
      </c>
      <c r="G8" s="804">
        <v>342</v>
      </c>
      <c r="H8" s="804">
        <v>197</v>
      </c>
      <c r="I8" s="804">
        <v>376</v>
      </c>
      <c r="J8" s="560">
        <v>172</v>
      </c>
      <c r="K8" s="560">
        <v>344</v>
      </c>
      <c r="L8" s="561">
        <v>172</v>
      </c>
      <c r="M8" s="561">
        <v>348</v>
      </c>
    </row>
    <row r="9" spans="1:13" s="351" customFormat="1" ht="16.5" customHeight="1">
      <c r="A9" s="359" t="s">
        <v>899</v>
      </c>
      <c r="B9" s="560"/>
      <c r="C9" s="560"/>
      <c r="D9" s="560"/>
      <c r="E9" s="560"/>
      <c r="F9" s="804"/>
      <c r="G9" s="804"/>
      <c r="H9" s="804"/>
      <c r="I9" s="804"/>
      <c r="J9" s="560"/>
      <c r="K9" s="560"/>
      <c r="L9" s="561"/>
      <c r="M9" s="561"/>
    </row>
    <row r="10" spans="1:13" s="351" customFormat="1" ht="16.5" customHeight="1">
      <c r="A10" s="111" t="s">
        <v>900</v>
      </c>
      <c r="B10" s="560">
        <v>447</v>
      </c>
      <c r="C10" s="560">
        <v>723</v>
      </c>
      <c r="D10" s="560">
        <v>392</v>
      </c>
      <c r="E10" s="560">
        <v>621</v>
      </c>
      <c r="F10" s="804">
        <v>378</v>
      </c>
      <c r="G10" s="804">
        <v>608</v>
      </c>
      <c r="H10" s="804">
        <v>352</v>
      </c>
      <c r="I10" s="804">
        <v>560</v>
      </c>
      <c r="J10" s="560">
        <v>295</v>
      </c>
      <c r="K10" s="560">
        <v>466</v>
      </c>
      <c r="L10" s="561">
        <v>239</v>
      </c>
      <c r="M10" s="561">
        <v>377</v>
      </c>
    </row>
    <row r="11" spans="1:13" s="351" customFormat="1" ht="16.5" customHeight="1">
      <c r="A11" s="359" t="s">
        <v>901</v>
      </c>
      <c r="B11" s="560"/>
      <c r="C11" s="560"/>
      <c r="D11" s="560"/>
      <c r="E11" s="560"/>
      <c r="F11" s="804"/>
      <c r="G11" s="804"/>
      <c r="H11" s="804"/>
      <c r="I11" s="804"/>
      <c r="J11" s="560"/>
      <c r="K11" s="560"/>
      <c r="L11" s="561"/>
      <c r="M11" s="561"/>
    </row>
    <row r="12" spans="1:13" s="351" customFormat="1" ht="16.5" customHeight="1">
      <c r="A12" s="111" t="s">
        <v>902</v>
      </c>
      <c r="B12" s="560">
        <v>574</v>
      </c>
      <c r="C12" s="560">
        <v>852</v>
      </c>
      <c r="D12" s="560">
        <v>528</v>
      </c>
      <c r="E12" s="560">
        <v>776</v>
      </c>
      <c r="F12" s="804">
        <v>495</v>
      </c>
      <c r="G12" s="804">
        <v>679</v>
      </c>
      <c r="H12" s="804">
        <v>442</v>
      </c>
      <c r="I12" s="804">
        <v>649</v>
      </c>
      <c r="J12" s="560">
        <v>419</v>
      </c>
      <c r="K12" s="560">
        <v>579</v>
      </c>
      <c r="L12" s="561">
        <v>414</v>
      </c>
      <c r="M12" s="561">
        <v>580</v>
      </c>
    </row>
    <row r="13" spans="1:13" s="351" customFormat="1" ht="16.5" customHeight="1">
      <c r="A13" s="359" t="s">
        <v>903</v>
      </c>
      <c r="B13" s="560"/>
      <c r="C13" s="560"/>
      <c r="D13" s="560"/>
      <c r="E13" s="560"/>
      <c r="F13" s="804"/>
      <c r="G13" s="804"/>
      <c r="H13" s="804"/>
      <c r="I13" s="804"/>
      <c r="J13" s="560"/>
      <c r="K13" s="560"/>
      <c r="L13" s="561"/>
      <c r="M13" s="561"/>
    </row>
    <row r="14" spans="1:14" s="553" customFormat="1" ht="16.5" customHeight="1">
      <c r="A14" s="111" t="s">
        <v>904</v>
      </c>
      <c r="B14" s="560">
        <v>1142</v>
      </c>
      <c r="C14" s="560">
        <v>3821</v>
      </c>
      <c r="D14" s="560">
        <v>1103</v>
      </c>
      <c r="E14" s="560">
        <v>4159</v>
      </c>
      <c r="F14" s="804">
        <v>1195</v>
      </c>
      <c r="G14" s="804">
        <v>4893</v>
      </c>
      <c r="H14" s="804">
        <v>1167</v>
      </c>
      <c r="I14" s="804">
        <v>4664</v>
      </c>
      <c r="J14" s="560">
        <v>1028</v>
      </c>
      <c r="K14" s="560">
        <v>4051</v>
      </c>
      <c r="L14" s="561">
        <v>943</v>
      </c>
      <c r="M14" s="561">
        <v>4218</v>
      </c>
      <c r="N14" s="552"/>
    </row>
    <row r="15" spans="1:13" s="351" customFormat="1" ht="16.5" customHeight="1">
      <c r="A15" s="554" t="s">
        <v>909</v>
      </c>
      <c r="B15" s="805"/>
      <c r="C15" s="805"/>
      <c r="D15" s="805"/>
      <c r="E15" s="805"/>
      <c r="F15" s="804"/>
      <c r="G15" s="804"/>
      <c r="H15" s="804"/>
      <c r="I15" s="804"/>
      <c r="J15" s="560"/>
      <c r="K15" s="560"/>
      <c r="L15" s="561"/>
      <c r="M15" s="561"/>
    </row>
    <row r="16" spans="1:13" s="351" customFormat="1" ht="16.5" customHeight="1">
      <c r="A16" s="111" t="s">
        <v>910</v>
      </c>
      <c r="B16" s="560">
        <v>1112</v>
      </c>
      <c r="C16" s="560">
        <v>1592</v>
      </c>
      <c r="D16" s="560">
        <v>1040</v>
      </c>
      <c r="E16" s="560">
        <v>1474</v>
      </c>
      <c r="F16" s="804">
        <v>1052</v>
      </c>
      <c r="G16" s="804">
        <v>1444</v>
      </c>
      <c r="H16" s="804">
        <v>869</v>
      </c>
      <c r="I16" s="804">
        <v>1824</v>
      </c>
      <c r="J16" s="560">
        <v>764</v>
      </c>
      <c r="K16" s="560">
        <v>1559</v>
      </c>
      <c r="L16" s="561">
        <v>711</v>
      </c>
      <c r="M16" s="561">
        <v>1397</v>
      </c>
    </row>
    <row r="17" spans="1:13" s="351" customFormat="1" ht="16.5" customHeight="1">
      <c r="A17" s="359" t="s">
        <v>911</v>
      </c>
      <c r="B17" s="560"/>
      <c r="C17" s="560"/>
      <c r="D17" s="560"/>
      <c r="E17" s="560"/>
      <c r="F17" s="804"/>
      <c r="G17" s="804"/>
      <c r="H17" s="804"/>
      <c r="I17" s="804"/>
      <c r="J17" s="560"/>
      <c r="K17" s="560"/>
      <c r="L17" s="561"/>
      <c r="M17" s="561"/>
    </row>
    <row r="18" spans="1:13" s="351" customFormat="1" ht="16.5" customHeight="1">
      <c r="A18" s="111" t="s">
        <v>912</v>
      </c>
      <c r="B18" s="578">
        <v>132</v>
      </c>
      <c r="C18" s="578">
        <v>37</v>
      </c>
      <c r="D18" s="578">
        <v>132</v>
      </c>
      <c r="E18" s="578">
        <v>21</v>
      </c>
      <c r="F18" s="806">
        <v>130</v>
      </c>
      <c r="G18" s="806">
        <v>23</v>
      </c>
      <c r="H18" s="806">
        <v>138</v>
      </c>
      <c r="I18" s="806">
        <v>20</v>
      </c>
      <c r="J18" s="560">
        <v>137</v>
      </c>
      <c r="K18" s="560">
        <v>17</v>
      </c>
      <c r="L18" s="561">
        <v>124</v>
      </c>
      <c r="M18" s="561">
        <v>16</v>
      </c>
    </row>
    <row r="19" spans="1:13" s="351" customFormat="1" ht="16.5" customHeight="1">
      <c r="A19" s="349" t="s">
        <v>913</v>
      </c>
      <c r="B19" s="560"/>
      <c r="C19" s="560"/>
      <c r="D19" s="560"/>
      <c r="E19" s="560"/>
      <c r="F19" s="804"/>
      <c r="G19" s="804"/>
      <c r="H19" s="804"/>
      <c r="I19" s="804"/>
      <c r="J19" s="560"/>
      <c r="K19" s="560"/>
      <c r="L19" s="561"/>
      <c r="M19" s="561"/>
    </row>
    <row r="20" spans="1:13" s="351" customFormat="1" ht="16.5" customHeight="1">
      <c r="A20" s="111" t="s">
        <v>914</v>
      </c>
      <c r="B20" s="578">
        <v>103</v>
      </c>
      <c r="C20" s="578">
        <v>110</v>
      </c>
      <c r="D20" s="578">
        <v>109</v>
      </c>
      <c r="E20" s="578">
        <v>112</v>
      </c>
      <c r="F20" s="806">
        <v>131</v>
      </c>
      <c r="G20" s="806">
        <v>138</v>
      </c>
      <c r="H20" s="806">
        <v>122</v>
      </c>
      <c r="I20" s="806">
        <v>102</v>
      </c>
      <c r="J20" s="560">
        <v>117</v>
      </c>
      <c r="K20" s="560">
        <v>98</v>
      </c>
      <c r="L20" s="561">
        <v>110</v>
      </c>
      <c r="M20" s="561">
        <v>87</v>
      </c>
    </row>
    <row r="21" spans="1:13" s="351" customFormat="1" ht="16.5" customHeight="1">
      <c r="A21" s="359" t="s">
        <v>915</v>
      </c>
      <c r="B21" s="560"/>
      <c r="C21" s="560"/>
      <c r="D21" s="560"/>
      <c r="E21" s="560"/>
      <c r="F21" s="804"/>
      <c r="G21" s="804"/>
      <c r="H21" s="804"/>
      <c r="I21" s="804"/>
      <c r="J21" s="560"/>
      <c r="K21" s="560"/>
      <c r="L21" s="561"/>
      <c r="M21" s="561"/>
    </row>
    <row r="22" spans="1:13" s="351" customFormat="1" ht="16.5" customHeight="1">
      <c r="A22" s="359" t="s">
        <v>916</v>
      </c>
      <c r="B22" s="578">
        <v>450</v>
      </c>
      <c r="C22" s="578">
        <v>493</v>
      </c>
      <c r="D22" s="578">
        <v>425</v>
      </c>
      <c r="E22" s="578">
        <v>550</v>
      </c>
      <c r="F22" s="806">
        <v>557</v>
      </c>
      <c r="G22" s="806">
        <v>712</v>
      </c>
      <c r="H22" s="806">
        <v>668</v>
      </c>
      <c r="I22" s="806">
        <v>964</v>
      </c>
      <c r="J22" s="578">
        <v>734</v>
      </c>
      <c r="K22" s="578">
        <v>1027</v>
      </c>
      <c r="L22" s="801">
        <v>745</v>
      </c>
      <c r="M22" s="801">
        <v>1022</v>
      </c>
    </row>
    <row r="23" spans="1:13" s="556" customFormat="1" ht="16.5" customHeight="1">
      <c r="A23" s="555" t="s">
        <v>917</v>
      </c>
      <c r="B23" s="560"/>
      <c r="C23" s="560"/>
      <c r="D23" s="560"/>
      <c r="E23" s="560"/>
      <c r="F23" s="560"/>
      <c r="G23" s="560"/>
      <c r="H23" s="560"/>
      <c r="I23" s="560"/>
      <c r="J23" s="560"/>
      <c r="K23" s="560"/>
      <c r="L23" s="802"/>
      <c r="M23" s="802"/>
    </row>
    <row r="24" spans="1:13" s="351" customFormat="1" ht="16.5" customHeight="1">
      <c r="A24" s="111" t="s">
        <v>918</v>
      </c>
      <c r="B24" s="578">
        <v>242</v>
      </c>
      <c r="C24" s="578">
        <v>867</v>
      </c>
      <c r="D24" s="578">
        <v>256</v>
      </c>
      <c r="E24" s="578">
        <v>1019</v>
      </c>
      <c r="F24" s="804">
        <v>243</v>
      </c>
      <c r="G24" s="804">
        <v>1257</v>
      </c>
      <c r="H24" s="804">
        <v>282</v>
      </c>
      <c r="I24" s="804">
        <v>1303</v>
      </c>
      <c r="J24" s="560">
        <v>355</v>
      </c>
      <c r="K24" s="560">
        <v>1480</v>
      </c>
      <c r="L24" s="561">
        <v>344</v>
      </c>
      <c r="M24" s="561">
        <v>1384</v>
      </c>
    </row>
    <row r="25" spans="1:16" s="556" customFormat="1" ht="16.5" customHeight="1">
      <c r="A25" s="555" t="s">
        <v>919</v>
      </c>
      <c r="B25" s="560"/>
      <c r="C25" s="560"/>
      <c r="D25" s="560"/>
      <c r="E25" s="560"/>
      <c r="F25" s="560"/>
      <c r="G25" s="560"/>
      <c r="H25" s="560"/>
      <c r="I25" s="560"/>
      <c r="J25" s="560"/>
      <c r="K25" s="560"/>
      <c r="L25" s="802"/>
      <c r="M25" s="802"/>
      <c r="N25" s="557"/>
      <c r="O25" s="557"/>
      <c r="P25" s="557"/>
    </row>
    <row r="26" spans="1:16" s="351" customFormat="1" ht="16.5" customHeight="1">
      <c r="A26" s="111" t="s">
        <v>920</v>
      </c>
      <c r="B26" s="578">
        <v>187</v>
      </c>
      <c r="C26" s="578">
        <v>453</v>
      </c>
      <c r="D26" s="578">
        <v>313</v>
      </c>
      <c r="E26" s="578">
        <v>1114</v>
      </c>
      <c r="F26" s="806">
        <v>324</v>
      </c>
      <c r="G26" s="806">
        <v>1311</v>
      </c>
      <c r="H26" s="806">
        <v>410</v>
      </c>
      <c r="I26" s="806">
        <v>1509</v>
      </c>
      <c r="J26" s="560">
        <v>460</v>
      </c>
      <c r="K26" s="560">
        <v>2220</v>
      </c>
      <c r="L26" s="561">
        <v>405</v>
      </c>
      <c r="M26" s="561">
        <v>1375</v>
      </c>
      <c r="N26" s="558"/>
      <c r="O26" s="558"/>
      <c r="P26" s="558"/>
    </row>
    <row r="27" spans="1:16" s="556" customFormat="1" ht="16.5" customHeight="1">
      <c r="A27" s="555" t="s">
        <v>921</v>
      </c>
      <c r="B27" s="560"/>
      <c r="C27" s="560"/>
      <c r="D27" s="560"/>
      <c r="E27" s="560"/>
      <c r="F27" s="560"/>
      <c r="G27" s="560"/>
      <c r="H27" s="560"/>
      <c r="I27" s="560"/>
      <c r="J27" s="560"/>
      <c r="K27" s="560"/>
      <c r="L27" s="802"/>
      <c r="M27" s="802"/>
      <c r="N27" s="557"/>
      <c r="O27" s="557"/>
      <c r="P27" s="557"/>
    </row>
    <row r="28" spans="1:16" s="351" customFormat="1" ht="16.5" customHeight="1">
      <c r="A28" s="111" t="s">
        <v>922</v>
      </c>
      <c r="B28" s="578">
        <v>0</v>
      </c>
      <c r="C28" s="578">
        <v>0</v>
      </c>
      <c r="D28" s="578">
        <v>149</v>
      </c>
      <c r="E28" s="578">
        <v>30</v>
      </c>
      <c r="F28" s="806">
        <v>152</v>
      </c>
      <c r="G28" s="806">
        <v>21</v>
      </c>
      <c r="H28" s="806">
        <v>139</v>
      </c>
      <c r="I28" s="806">
        <v>15</v>
      </c>
      <c r="J28" s="560">
        <v>128</v>
      </c>
      <c r="K28" s="560">
        <v>12</v>
      </c>
      <c r="L28" s="561">
        <v>130</v>
      </c>
      <c r="M28" s="561">
        <v>8</v>
      </c>
      <c r="N28" s="558"/>
      <c r="O28" s="558"/>
      <c r="P28" s="558"/>
    </row>
    <row r="29" spans="1:16" s="556" customFormat="1" ht="16.5" customHeight="1">
      <c r="A29" s="555" t="s">
        <v>923</v>
      </c>
      <c r="B29" s="560"/>
      <c r="C29" s="560"/>
      <c r="D29" s="560"/>
      <c r="E29" s="560"/>
      <c r="F29" s="560"/>
      <c r="G29" s="560"/>
      <c r="H29" s="560"/>
      <c r="I29" s="560"/>
      <c r="J29" s="560"/>
      <c r="K29" s="560"/>
      <c r="L29" s="802"/>
      <c r="M29" s="802"/>
      <c r="N29" s="557"/>
      <c r="O29" s="557"/>
      <c r="P29" s="557"/>
    </row>
    <row r="30" spans="1:16" s="351" customFormat="1" ht="16.5" customHeight="1">
      <c r="A30" s="111" t="s">
        <v>924</v>
      </c>
      <c r="B30" s="578">
        <v>0</v>
      </c>
      <c r="C30" s="578">
        <v>0</v>
      </c>
      <c r="D30" s="578">
        <v>0</v>
      </c>
      <c r="E30" s="578">
        <v>0</v>
      </c>
      <c r="F30" s="806">
        <v>127</v>
      </c>
      <c r="G30" s="806">
        <v>10</v>
      </c>
      <c r="H30" s="806">
        <v>88</v>
      </c>
      <c r="I30" s="806">
        <v>16</v>
      </c>
      <c r="J30" s="578">
        <v>77</v>
      </c>
      <c r="K30" s="578">
        <v>13</v>
      </c>
      <c r="L30" s="801">
        <v>90</v>
      </c>
      <c r="M30" s="801">
        <v>9</v>
      </c>
      <c r="N30" s="558"/>
      <c r="O30" s="558"/>
      <c r="P30" s="558"/>
    </row>
    <row r="31" spans="1:16" s="556" customFormat="1" ht="16.5" customHeight="1">
      <c r="A31" s="559" t="s">
        <v>925</v>
      </c>
      <c r="B31" s="807"/>
      <c r="C31" s="580"/>
      <c r="D31" s="580"/>
      <c r="E31" s="580"/>
      <c r="F31" s="580"/>
      <c r="G31" s="580"/>
      <c r="H31" s="580"/>
      <c r="I31" s="580"/>
      <c r="J31" s="580"/>
      <c r="K31" s="580"/>
      <c r="L31" s="803"/>
      <c r="M31" s="803"/>
      <c r="N31" s="557"/>
      <c r="O31" s="557"/>
      <c r="P31" s="557"/>
    </row>
    <row r="32" spans="1:16" s="548" customFormat="1" ht="15.75" customHeight="1">
      <c r="A32" s="18" t="s">
        <v>299</v>
      </c>
      <c r="B32" s="231"/>
      <c r="C32" s="231"/>
      <c r="D32" s="231"/>
      <c r="E32" s="231"/>
      <c r="F32" s="37"/>
      <c r="G32" s="169"/>
      <c r="H32" s="37"/>
      <c r="I32" s="169"/>
      <c r="J32" s="231"/>
      <c r="K32" s="231"/>
      <c r="L32" s="168"/>
      <c r="M32" s="549" t="s">
        <v>300</v>
      </c>
      <c r="N32" s="549"/>
      <c r="O32" s="549"/>
      <c r="P32" s="549"/>
    </row>
  </sheetData>
  <mergeCells count="8">
    <mergeCell ref="A1:M1"/>
    <mergeCell ref="B3:C3"/>
    <mergeCell ref="D3:E3"/>
    <mergeCell ref="F3:G3"/>
    <mergeCell ref="H3:I3"/>
    <mergeCell ref="J3:K3"/>
    <mergeCell ref="L3:M3"/>
    <mergeCell ref="A3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">
      <selection activeCell="G10" sqref="G10"/>
    </sheetView>
  </sheetViews>
  <sheetFormatPr defaultColWidth="9.140625" defaultRowHeight="12.75"/>
  <cols>
    <col min="1" max="1" width="15.7109375" style="176" customWidth="1"/>
    <col min="2" max="2" width="15.421875" style="176" customWidth="1"/>
    <col min="3" max="3" width="12.8515625" style="176" customWidth="1"/>
    <col min="4" max="4" width="11.57421875" style="176" customWidth="1"/>
    <col min="5" max="5" width="12.57421875" style="176" customWidth="1"/>
    <col min="6" max="7" width="16.8515625" style="176" customWidth="1"/>
    <col min="8" max="8" width="14.00390625" style="176" customWidth="1"/>
    <col min="9" max="9" width="16.8515625" style="176" customWidth="1"/>
    <col min="10" max="16384" width="11.28125" style="176" customWidth="1"/>
  </cols>
  <sheetData>
    <row r="1" spans="1:9" s="76" customFormat="1" ht="32.25" customHeight="1">
      <c r="A1" s="905" t="s">
        <v>227</v>
      </c>
      <c r="B1" s="905"/>
      <c r="C1" s="905"/>
      <c r="D1" s="905"/>
      <c r="E1" s="905"/>
      <c r="F1" s="905"/>
      <c r="G1" s="905"/>
      <c r="H1" s="905"/>
      <c r="I1" s="905"/>
    </row>
    <row r="2" spans="1:9" s="1" customFormat="1" ht="18" customHeight="1">
      <c r="A2" s="818" t="s">
        <v>228</v>
      </c>
      <c r="B2" s="21"/>
      <c r="C2" s="21"/>
      <c r="D2" s="21"/>
      <c r="E2" s="21"/>
      <c r="F2" s="21"/>
      <c r="G2" s="21"/>
      <c r="H2" s="21"/>
      <c r="I2" s="28" t="s">
        <v>229</v>
      </c>
    </row>
    <row r="3" spans="1:9" s="231" customFormat="1" ht="18" customHeight="1">
      <c r="A3" s="892" t="s">
        <v>702</v>
      </c>
      <c r="B3" s="357" t="s">
        <v>230</v>
      </c>
      <c r="C3" s="971" t="s">
        <v>231</v>
      </c>
      <c r="D3" s="1010"/>
      <c r="E3" s="1009" t="s">
        <v>232</v>
      </c>
      <c r="F3" s="1010"/>
      <c r="G3" s="970"/>
      <c r="H3" s="832" t="s">
        <v>233</v>
      </c>
      <c r="I3" s="971" t="s">
        <v>703</v>
      </c>
    </row>
    <row r="4" spans="1:9" s="231" customFormat="1" ht="18" customHeight="1">
      <c r="A4" s="963"/>
      <c r="B4" s="833"/>
      <c r="C4" s="922" t="s">
        <v>234</v>
      </c>
      <c r="D4" s="964"/>
      <c r="E4" s="969" t="s">
        <v>235</v>
      </c>
      <c r="F4" s="1011"/>
      <c r="G4" s="964"/>
      <c r="H4" s="834"/>
      <c r="I4" s="921"/>
    </row>
    <row r="5" spans="1:9" s="231" customFormat="1" ht="18" customHeight="1">
      <c r="A5" s="963"/>
      <c r="B5" s="835"/>
      <c r="C5" s="357" t="s">
        <v>236</v>
      </c>
      <c r="D5" s="149" t="s">
        <v>237</v>
      </c>
      <c r="E5" s="149" t="s">
        <v>238</v>
      </c>
      <c r="F5" s="149" t="s">
        <v>239</v>
      </c>
      <c r="G5" s="819" t="s">
        <v>240</v>
      </c>
      <c r="H5" s="833" t="s">
        <v>241</v>
      </c>
      <c r="I5" s="921"/>
    </row>
    <row r="6" spans="1:9" s="231" customFormat="1" ht="24" customHeight="1">
      <c r="A6" s="964"/>
      <c r="B6" s="469" t="s">
        <v>242</v>
      </c>
      <c r="C6" s="358" t="s">
        <v>243</v>
      </c>
      <c r="D6" s="836" t="s">
        <v>244</v>
      </c>
      <c r="E6" s="358" t="s">
        <v>245</v>
      </c>
      <c r="F6" s="837" t="s">
        <v>246</v>
      </c>
      <c r="G6" s="838" t="s">
        <v>247</v>
      </c>
      <c r="H6" s="358" t="s">
        <v>248</v>
      </c>
      <c r="I6" s="922"/>
    </row>
    <row r="7" spans="1:9" s="351" customFormat="1" ht="18" customHeight="1">
      <c r="A7" s="582" t="s">
        <v>705</v>
      </c>
      <c r="B7" s="562">
        <v>42000</v>
      </c>
      <c r="C7" s="563">
        <v>27500</v>
      </c>
      <c r="D7" s="563">
        <v>350</v>
      </c>
      <c r="E7" s="760">
        <v>2</v>
      </c>
      <c r="F7" s="766">
        <v>1</v>
      </c>
      <c r="G7" s="766">
        <v>1</v>
      </c>
      <c r="H7" s="563">
        <v>40000</v>
      </c>
      <c r="I7" s="564" t="s">
        <v>15</v>
      </c>
    </row>
    <row r="8" spans="1:9" s="360" customFormat="1" ht="18" customHeight="1">
      <c r="A8" s="583" t="s">
        <v>256</v>
      </c>
      <c r="B8" s="565">
        <v>1019000</v>
      </c>
      <c r="C8" s="560">
        <v>517034</v>
      </c>
      <c r="D8" s="560">
        <v>2150</v>
      </c>
      <c r="E8" s="761">
        <v>11</v>
      </c>
      <c r="F8" s="767">
        <v>7</v>
      </c>
      <c r="G8" s="767">
        <v>4</v>
      </c>
      <c r="H8" s="560">
        <v>170518</v>
      </c>
      <c r="I8" s="566" t="s">
        <v>16</v>
      </c>
    </row>
    <row r="9" spans="1:9" s="351" customFormat="1" ht="18" customHeight="1">
      <c r="A9" s="582" t="s">
        <v>706</v>
      </c>
      <c r="B9" s="562">
        <v>48000</v>
      </c>
      <c r="C9" s="563">
        <v>33500</v>
      </c>
      <c r="D9" s="563">
        <v>550</v>
      </c>
      <c r="E9" s="760">
        <v>3</v>
      </c>
      <c r="F9" s="766">
        <v>2</v>
      </c>
      <c r="G9" s="766">
        <v>1</v>
      </c>
      <c r="H9" s="563">
        <v>52360</v>
      </c>
      <c r="I9" s="566" t="s">
        <v>17</v>
      </c>
    </row>
    <row r="10" spans="1:9" s="360" customFormat="1" ht="18" customHeight="1">
      <c r="A10" s="583" t="s">
        <v>257</v>
      </c>
      <c r="B10" s="565">
        <v>1019000</v>
      </c>
      <c r="C10" s="560">
        <v>517034</v>
      </c>
      <c r="D10" s="560">
        <v>2150</v>
      </c>
      <c r="E10" s="761">
        <v>10</v>
      </c>
      <c r="F10" s="767">
        <v>7</v>
      </c>
      <c r="G10" s="767">
        <v>4</v>
      </c>
      <c r="H10" s="560">
        <v>171427</v>
      </c>
      <c r="I10" s="566" t="s">
        <v>20</v>
      </c>
    </row>
    <row r="11" spans="1:9" s="351" customFormat="1" ht="18" customHeight="1">
      <c r="A11" s="582" t="s">
        <v>707</v>
      </c>
      <c r="B11" s="562">
        <v>48000</v>
      </c>
      <c r="C11" s="563">
        <v>39000</v>
      </c>
      <c r="D11" s="563">
        <v>800</v>
      </c>
      <c r="E11" s="760">
        <v>5</v>
      </c>
      <c r="F11" s="766">
        <v>2</v>
      </c>
      <c r="G11" s="766">
        <v>2</v>
      </c>
      <c r="H11" s="563">
        <v>87600</v>
      </c>
      <c r="I11" s="566" t="s">
        <v>19</v>
      </c>
    </row>
    <row r="12" spans="1:9" s="360" customFormat="1" ht="18" customHeight="1">
      <c r="A12" s="583" t="s">
        <v>258</v>
      </c>
      <c r="B12" s="565">
        <v>1145000</v>
      </c>
      <c r="C12" s="560">
        <v>517034</v>
      </c>
      <c r="D12" s="560">
        <v>2150</v>
      </c>
      <c r="E12" s="761">
        <v>10</v>
      </c>
      <c r="F12" s="767">
        <v>7</v>
      </c>
      <c r="G12" s="767">
        <v>4</v>
      </c>
      <c r="H12" s="560">
        <v>185140</v>
      </c>
      <c r="I12" s="566" t="s">
        <v>21</v>
      </c>
    </row>
    <row r="13" spans="1:9" s="299" customFormat="1" ht="18" customHeight="1">
      <c r="A13" s="584" t="s">
        <v>708</v>
      </c>
      <c r="B13" s="567">
        <v>48000</v>
      </c>
      <c r="C13" s="568">
        <v>48000</v>
      </c>
      <c r="D13" s="568">
        <v>800</v>
      </c>
      <c r="E13" s="762">
        <v>5</v>
      </c>
      <c r="F13" s="768">
        <v>2</v>
      </c>
      <c r="G13" s="768">
        <v>4</v>
      </c>
      <c r="H13" s="568">
        <v>114945</v>
      </c>
      <c r="I13" s="566" t="s">
        <v>18</v>
      </c>
    </row>
    <row r="14" spans="1:9" s="360" customFormat="1" ht="18" customHeight="1">
      <c r="A14" s="583" t="s">
        <v>259</v>
      </c>
      <c r="B14" s="560">
        <v>1144764</v>
      </c>
      <c r="C14" s="560">
        <v>517484</v>
      </c>
      <c r="D14" s="560">
        <v>2150</v>
      </c>
      <c r="E14" s="761">
        <v>9</v>
      </c>
      <c r="F14" s="767">
        <v>7</v>
      </c>
      <c r="G14" s="767">
        <v>4</v>
      </c>
      <c r="H14" s="560">
        <v>379317</v>
      </c>
      <c r="I14" s="566" t="s">
        <v>22</v>
      </c>
    </row>
    <row r="15" spans="1:9" s="351" customFormat="1" ht="18" customHeight="1">
      <c r="A15" s="569" t="s">
        <v>249</v>
      </c>
      <c r="B15" s="567">
        <v>1192764</v>
      </c>
      <c r="C15" s="568">
        <v>563707</v>
      </c>
      <c r="D15" s="568">
        <f>SUM(D17:D22)</f>
        <v>2950</v>
      </c>
      <c r="E15" s="762">
        <f>SUM(E17:E22)</f>
        <v>13</v>
      </c>
      <c r="F15" s="768">
        <f>SUM(F17:F22)</f>
        <v>9</v>
      </c>
      <c r="G15" s="768">
        <f>SUM(G17:G22)</f>
        <v>6</v>
      </c>
      <c r="H15" s="570">
        <v>421843</v>
      </c>
      <c r="I15" s="569" t="s">
        <v>249</v>
      </c>
    </row>
    <row r="16" spans="1:9" s="351" customFormat="1" ht="18" customHeight="1">
      <c r="A16" s="410" t="s">
        <v>250</v>
      </c>
      <c r="B16" s="571">
        <f aca="true" t="shared" si="0" ref="B16:H16">SUM(B17:B22)</f>
        <v>1062000</v>
      </c>
      <c r="C16" s="571">
        <f t="shared" si="0"/>
        <v>559034</v>
      </c>
      <c r="D16" s="571">
        <f t="shared" si="0"/>
        <v>2950</v>
      </c>
      <c r="E16" s="763">
        <f t="shared" si="0"/>
        <v>13</v>
      </c>
      <c r="F16" s="769">
        <f t="shared" si="0"/>
        <v>9</v>
      </c>
      <c r="G16" s="769">
        <f t="shared" si="0"/>
        <v>6</v>
      </c>
      <c r="H16" s="572">
        <f t="shared" si="0"/>
        <v>503521</v>
      </c>
      <c r="I16" s="573" t="s">
        <v>929</v>
      </c>
    </row>
    <row r="17" spans="1:9" s="576" customFormat="1" ht="18" customHeight="1">
      <c r="A17" s="574" t="s">
        <v>251</v>
      </c>
      <c r="B17" s="575">
        <v>42000</v>
      </c>
      <c r="C17" s="568">
        <v>36000</v>
      </c>
      <c r="D17" s="568">
        <v>600</v>
      </c>
      <c r="E17" s="762">
        <v>2</v>
      </c>
      <c r="F17" s="768">
        <v>1</v>
      </c>
      <c r="G17" s="768">
        <v>1</v>
      </c>
      <c r="H17" s="570">
        <v>89670</v>
      </c>
      <c r="I17" s="321" t="s">
        <v>261</v>
      </c>
    </row>
    <row r="18" spans="1:9" s="299" customFormat="1" ht="18" customHeight="1">
      <c r="A18" s="574" t="s">
        <v>267</v>
      </c>
      <c r="B18" s="575">
        <v>6000</v>
      </c>
      <c r="C18" s="568">
        <v>6000</v>
      </c>
      <c r="D18" s="568">
        <v>200</v>
      </c>
      <c r="E18" s="762">
        <v>2</v>
      </c>
      <c r="F18" s="768">
        <v>1</v>
      </c>
      <c r="G18" s="768">
        <v>1</v>
      </c>
      <c r="H18" s="570">
        <v>63400</v>
      </c>
      <c r="I18" s="321" t="s">
        <v>262</v>
      </c>
    </row>
    <row r="19" spans="1:9" s="351" customFormat="1" ht="18" customHeight="1">
      <c r="A19" s="577" t="s">
        <v>252</v>
      </c>
      <c r="B19" s="578">
        <v>150000</v>
      </c>
      <c r="C19" s="578">
        <v>128926</v>
      </c>
      <c r="D19" s="578">
        <v>350</v>
      </c>
      <c r="E19" s="764">
        <v>1</v>
      </c>
      <c r="F19" s="770">
        <v>1</v>
      </c>
      <c r="G19" s="770">
        <v>1</v>
      </c>
      <c r="H19" s="578">
        <v>29590</v>
      </c>
      <c r="I19" s="321" t="s">
        <v>263</v>
      </c>
    </row>
    <row r="20" spans="1:9" s="351" customFormat="1" ht="18" customHeight="1">
      <c r="A20" s="577" t="s">
        <v>253</v>
      </c>
      <c r="B20" s="560">
        <v>239000</v>
      </c>
      <c r="C20" s="560">
        <v>107243</v>
      </c>
      <c r="D20" s="560">
        <v>700</v>
      </c>
      <c r="E20" s="761">
        <v>2</v>
      </c>
      <c r="F20" s="767">
        <v>2</v>
      </c>
      <c r="G20" s="767">
        <v>1</v>
      </c>
      <c r="H20" s="560">
        <v>156680</v>
      </c>
      <c r="I20" s="321" t="s">
        <v>264</v>
      </c>
    </row>
    <row r="21" spans="1:9" s="351" customFormat="1" ht="18" customHeight="1">
      <c r="A21" s="577" t="s">
        <v>254</v>
      </c>
      <c r="B21" s="560">
        <v>465000</v>
      </c>
      <c r="C21" s="560">
        <v>231278</v>
      </c>
      <c r="D21" s="560">
        <v>900</v>
      </c>
      <c r="E21" s="761">
        <v>4</v>
      </c>
      <c r="F21" s="767">
        <v>3</v>
      </c>
      <c r="G21" s="767">
        <v>1</v>
      </c>
      <c r="H21" s="560">
        <v>141350</v>
      </c>
      <c r="I21" s="321" t="s">
        <v>265</v>
      </c>
    </row>
    <row r="22" spans="1:9" s="351" customFormat="1" ht="18" customHeight="1">
      <c r="A22" s="579" t="s">
        <v>255</v>
      </c>
      <c r="B22" s="580">
        <v>160000</v>
      </c>
      <c r="C22" s="580">
        <v>49587</v>
      </c>
      <c r="D22" s="580">
        <v>200</v>
      </c>
      <c r="E22" s="765">
        <v>2</v>
      </c>
      <c r="F22" s="771">
        <v>1</v>
      </c>
      <c r="G22" s="771">
        <v>1</v>
      </c>
      <c r="H22" s="580">
        <v>22831</v>
      </c>
      <c r="I22" s="581" t="s">
        <v>266</v>
      </c>
    </row>
    <row r="23" spans="1:9" s="1" customFormat="1" ht="18" customHeight="1">
      <c r="A23" s="160" t="s">
        <v>122</v>
      </c>
      <c r="B23" s="20"/>
      <c r="C23" s="21"/>
      <c r="D23" s="21"/>
      <c r="E23" s="21"/>
      <c r="F23" s="21"/>
      <c r="G23" s="21"/>
      <c r="I23" s="22" t="s">
        <v>123</v>
      </c>
    </row>
    <row r="24" s="177" customFormat="1" ht="13.5" customHeight="1">
      <c r="A24" s="171" t="s">
        <v>260</v>
      </c>
    </row>
    <row r="25" spans="1:9" s="170" customFormat="1" ht="13.5" customHeight="1">
      <c r="A25" s="173"/>
      <c r="B25" s="174"/>
      <c r="C25" s="172"/>
      <c r="D25" s="172"/>
      <c r="E25" s="172"/>
      <c r="F25" s="172"/>
      <c r="G25" s="172"/>
      <c r="H25" s="172"/>
      <c r="I25" s="175"/>
    </row>
    <row r="26" s="170" customFormat="1" ht="13.5"/>
  </sheetData>
  <mergeCells count="7">
    <mergeCell ref="A1:I1"/>
    <mergeCell ref="A3:A6"/>
    <mergeCell ref="E3:G3"/>
    <mergeCell ref="I3:I6"/>
    <mergeCell ref="E4:G4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7">
      <selection activeCell="J22" sqref="J22"/>
    </sheetView>
  </sheetViews>
  <sheetFormatPr defaultColWidth="9.140625" defaultRowHeight="12.75"/>
  <cols>
    <col min="1" max="1" width="13.8515625" style="176" customWidth="1"/>
    <col min="2" max="5" width="10.00390625" style="176" customWidth="1"/>
    <col min="6" max="6" width="9.421875" style="176" customWidth="1"/>
    <col min="7" max="8" width="10.00390625" style="176" customWidth="1"/>
    <col min="9" max="9" width="12.00390625" style="176" customWidth="1"/>
    <col min="10" max="13" width="9.7109375" style="176" customWidth="1"/>
    <col min="14" max="14" width="12.7109375" style="176" customWidth="1"/>
    <col min="15" max="16384" width="10.00390625" style="176" customWidth="1"/>
  </cols>
  <sheetData>
    <row r="1" spans="1:14" s="231" customFormat="1" ht="32.25" customHeight="1">
      <c r="A1" s="939" t="s">
        <v>268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</row>
    <row r="2" spans="1:14" s="1" customFormat="1" ht="18" customHeight="1">
      <c r="A2" s="20" t="s">
        <v>269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2" t="s">
        <v>710</v>
      </c>
    </row>
    <row r="3" spans="1:14" s="231" customFormat="1" ht="13.5" customHeight="1">
      <c r="A3" s="892" t="s">
        <v>711</v>
      </c>
      <c r="B3" s="1009" t="s">
        <v>270</v>
      </c>
      <c r="C3" s="970"/>
      <c r="D3" s="1009" t="s">
        <v>271</v>
      </c>
      <c r="E3" s="970"/>
      <c r="F3" s="1009" t="s">
        <v>272</v>
      </c>
      <c r="G3" s="970"/>
      <c r="H3" s="971" t="s">
        <v>273</v>
      </c>
      <c r="I3" s="970"/>
      <c r="J3" s="971" t="s">
        <v>274</v>
      </c>
      <c r="K3" s="970"/>
      <c r="L3" s="971" t="s">
        <v>275</v>
      </c>
      <c r="M3" s="970"/>
      <c r="N3" s="971" t="s">
        <v>712</v>
      </c>
    </row>
    <row r="4" spans="1:14" s="231" customFormat="1" ht="13.5" customHeight="1">
      <c r="A4" s="963"/>
      <c r="B4" s="922" t="s">
        <v>276</v>
      </c>
      <c r="C4" s="964"/>
      <c r="D4" s="969" t="s">
        <v>277</v>
      </c>
      <c r="E4" s="964"/>
      <c r="F4" s="969" t="s">
        <v>278</v>
      </c>
      <c r="G4" s="964"/>
      <c r="H4" s="922" t="s">
        <v>279</v>
      </c>
      <c r="I4" s="964"/>
      <c r="J4" s="922" t="s">
        <v>280</v>
      </c>
      <c r="K4" s="964"/>
      <c r="L4" s="922" t="s">
        <v>281</v>
      </c>
      <c r="M4" s="964"/>
      <c r="N4" s="921"/>
    </row>
    <row r="5" spans="1:14" s="231" customFormat="1" ht="13.5" customHeight="1">
      <c r="A5" s="963"/>
      <c r="B5" s="149" t="s">
        <v>282</v>
      </c>
      <c r="C5" s="149" t="s">
        <v>283</v>
      </c>
      <c r="D5" s="149" t="s">
        <v>282</v>
      </c>
      <c r="E5" s="149" t="s">
        <v>283</v>
      </c>
      <c r="F5" s="149" t="s">
        <v>282</v>
      </c>
      <c r="G5" s="149" t="s">
        <v>283</v>
      </c>
      <c r="H5" s="149" t="s">
        <v>282</v>
      </c>
      <c r="I5" s="149" t="s">
        <v>283</v>
      </c>
      <c r="J5" s="149" t="s">
        <v>282</v>
      </c>
      <c r="K5" s="149" t="s">
        <v>283</v>
      </c>
      <c r="L5" s="149" t="s">
        <v>282</v>
      </c>
      <c r="M5" s="149" t="s">
        <v>283</v>
      </c>
      <c r="N5" s="921"/>
    </row>
    <row r="6" spans="1:14" s="231" customFormat="1" ht="13.5" customHeight="1">
      <c r="A6" s="964"/>
      <c r="B6" s="358" t="s">
        <v>284</v>
      </c>
      <c r="C6" s="358" t="s">
        <v>285</v>
      </c>
      <c r="D6" s="358" t="s">
        <v>284</v>
      </c>
      <c r="E6" s="358" t="s">
        <v>285</v>
      </c>
      <c r="F6" s="358" t="s">
        <v>284</v>
      </c>
      <c r="G6" s="358" t="s">
        <v>285</v>
      </c>
      <c r="H6" s="358" t="s">
        <v>284</v>
      </c>
      <c r="I6" s="358" t="s">
        <v>285</v>
      </c>
      <c r="J6" s="358" t="s">
        <v>284</v>
      </c>
      <c r="K6" s="358" t="s">
        <v>285</v>
      </c>
      <c r="L6" s="358" t="s">
        <v>284</v>
      </c>
      <c r="M6" s="358" t="s">
        <v>285</v>
      </c>
      <c r="N6" s="922"/>
    </row>
    <row r="7" spans="1:14" s="192" customFormat="1" ht="15.75" customHeight="1">
      <c r="A7" s="179" t="s">
        <v>905</v>
      </c>
      <c r="B7" s="586">
        <f aca="true" t="shared" si="0" ref="B7:C9">SUM(D7,F7,H7,J7,L7)</f>
        <v>24</v>
      </c>
      <c r="C7" s="263">
        <f t="shared" si="0"/>
        <v>3078</v>
      </c>
      <c r="D7" s="191">
        <v>4</v>
      </c>
      <c r="E7" s="191">
        <v>1331</v>
      </c>
      <c r="F7" s="191">
        <v>3</v>
      </c>
      <c r="G7" s="191">
        <v>414</v>
      </c>
      <c r="H7" s="586">
        <v>10</v>
      </c>
      <c r="I7" s="263">
        <v>943</v>
      </c>
      <c r="J7" s="191">
        <v>4</v>
      </c>
      <c r="K7" s="263">
        <v>230</v>
      </c>
      <c r="L7" s="191">
        <v>3</v>
      </c>
      <c r="M7" s="263">
        <v>160</v>
      </c>
      <c r="N7" s="334" t="s">
        <v>15</v>
      </c>
    </row>
    <row r="8" spans="1:14" s="192" customFormat="1" ht="15.75" customHeight="1">
      <c r="A8" s="179" t="s">
        <v>286</v>
      </c>
      <c r="B8" s="587">
        <v>3</v>
      </c>
      <c r="C8" s="264">
        <v>227</v>
      </c>
      <c r="D8" s="187" t="s">
        <v>1103</v>
      </c>
      <c r="E8" s="187" t="s">
        <v>1103</v>
      </c>
      <c r="F8" s="187" t="s">
        <v>1103</v>
      </c>
      <c r="G8" s="187" t="s">
        <v>1103</v>
      </c>
      <c r="H8" s="587">
        <v>2</v>
      </c>
      <c r="I8" s="264">
        <v>173</v>
      </c>
      <c r="J8" s="187">
        <v>1</v>
      </c>
      <c r="K8" s="264">
        <v>54</v>
      </c>
      <c r="L8" s="187" t="s">
        <v>1103</v>
      </c>
      <c r="M8" s="264" t="s">
        <v>1103</v>
      </c>
      <c r="N8" s="335" t="s">
        <v>16</v>
      </c>
    </row>
    <row r="9" spans="1:14" s="192" customFormat="1" ht="15.75" customHeight="1">
      <c r="A9" s="179" t="s">
        <v>906</v>
      </c>
      <c r="B9" s="586">
        <f t="shared" si="0"/>
        <v>25</v>
      </c>
      <c r="C9" s="263">
        <f t="shared" si="0"/>
        <v>3148</v>
      </c>
      <c r="D9" s="191">
        <v>5</v>
      </c>
      <c r="E9" s="191">
        <v>1508</v>
      </c>
      <c r="F9" s="191">
        <v>2</v>
      </c>
      <c r="G9" s="191">
        <v>237</v>
      </c>
      <c r="H9" s="586">
        <v>11</v>
      </c>
      <c r="I9" s="263">
        <v>1012</v>
      </c>
      <c r="J9" s="191">
        <v>4</v>
      </c>
      <c r="K9" s="263">
        <v>231</v>
      </c>
      <c r="L9" s="191">
        <v>3</v>
      </c>
      <c r="M9" s="263">
        <v>160</v>
      </c>
      <c r="N9" s="335" t="s">
        <v>17</v>
      </c>
    </row>
    <row r="10" spans="1:14" s="192" customFormat="1" ht="15.75" customHeight="1">
      <c r="A10" s="179" t="s">
        <v>287</v>
      </c>
      <c r="B10" s="587">
        <v>3</v>
      </c>
      <c r="C10" s="264">
        <v>227</v>
      </c>
      <c r="D10" s="187" t="s">
        <v>1103</v>
      </c>
      <c r="E10" s="187" t="s">
        <v>1103</v>
      </c>
      <c r="F10" s="187" t="s">
        <v>1103</v>
      </c>
      <c r="G10" s="187" t="s">
        <v>1103</v>
      </c>
      <c r="H10" s="587">
        <v>1</v>
      </c>
      <c r="I10" s="264">
        <v>101</v>
      </c>
      <c r="J10" s="187">
        <v>2</v>
      </c>
      <c r="K10" s="264">
        <v>126</v>
      </c>
      <c r="L10" s="187" t="s">
        <v>1103</v>
      </c>
      <c r="M10" s="264" t="s">
        <v>1103</v>
      </c>
      <c r="N10" s="335" t="s">
        <v>20</v>
      </c>
    </row>
    <row r="11" spans="1:14" s="192" customFormat="1" ht="15.75" customHeight="1">
      <c r="A11" s="179" t="s">
        <v>907</v>
      </c>
      <c r="B11" s="586">
        <v>26</v>
      </c>
      <c r="C11" s="263">
        <v>3532</v>
      </c>
      <c r="D11" s="191">
        <v>6</v>
      </c>
      <c r="E11" s="191">
        <v>1888</v>
      </c>
      <c r="F11" s="191">
        <v>2</v>
      </c>
      <c r="G11" s="191">
        <v>237</v>
      </c>
      <c r="H11" s="586">
        <v>12</v>
      </c>
      <c r="I11" s="263">
        <v>1089</v>
      </c>
      <c r="J11" s="191">
        <v>4</v>
      </c>
      <c r="K11" s="263">
        <v>230</v>
      </c>
      <c r="L11" s="191">
        <v>2</v>
      </c>
      <c r="M11" s="263">
        <v>88</v>
      </c>
      <c r="N11" s="335" t="s">
        <v>19</v>
      </c>
    </row>
    <row r="12" spans="1:14" s="192" customFormat="1" ht="15.75" customHeight="1">
      <c r="A12" s="179" t="s">
        <v>288</v>
      </c>
      <c r="B12" s="588">
        <v>4</v>
      </c>
      <c r="C12" s="592">
        <v>227</v>
      </c>
      <c r="D12" s="193" t="s">
        <v>1103</v>
      </c>
      <c r="E12" s="193" t="s">
        <v>1103</v>
      </c>
      <c r="F12" s="193" t="s">
        <v>1103</v>
      </c>
      <c r="G12" s="193" t="s">
        <v>1103</v>
      </c>
      <c r="H12" s="588">
        <v>1</v>
      </c>
      <c r="I12" s="592">
        <v>74</v>
      </c>
      <c r="J12" s="193">
        <v>2</v>
      </c>
      <c r="K12" s="592">
        <v>123</v>
      </c>
      <c r="L12" s="193">
        <v>1</v>
      </c>
      <c r="M12" s="592">
        <v>30</v>
      </c>
      <c r="N12" s="335" t="s">
        <v>21</v>
      </c>
    </row>
    <row r="13" spans="1:14" s="181" customFormat="1" ht="15.75" customHeight="1">
      <c r="A13" s="185" t="s">
        <v>908</v>
      </c>
      <c r="B13" s="589">
        <v>27</v>
      </c>
      <c r="C13" s="265">
        <v>3586</v>
      </c>
      <c r="D13" s="186">
        <v>6</v>
      </c>
      <c r="E13" s="186">
        <v>1888</v>
      </c>
      <c r="F13" s="186">
        <v>2</v>
      </c>
      <c r="G13" s="186">
        <v>237</v>
      </c>
      <c r="H13" s="589">
        <v>12</v>
      </c>
      <c r="I13" s="265">
        <v>1089</v>
      </c>
      <c r="J13" s="186">
        <v>5</v>
      </c>
      <c r="K13" s="265">
        <v>284</v>
      </c>
      <c r="L13" s="186">
        <v>2</v>
      </c>
      <c r="M13" s="265">
        <v>88</v>
      </c>
      <c r="N13" s="335" t="s">
        <v>18</v>
      </c>
    </row>
    <row r="14" spans="1:14" s="177" customFormat="1" ht="15.75" customHeight="1">
      <c r="A14" s="179" t="s">
        <v>289</v>
      </c>
      <c r="B14" s="587">
        <v>3</v>
      </c>
      <c r="C14" s="264">
        <v>247</v>
      </c>
      <c r="D14" s="46">
        <v>0</v>
      </c>
      <c r="E14" s="46">
        <v>0</v>
      </c>
      <c r="F14" s="188">
        <v>0</v>
      </c>
      <c r="G14" s="188">
        <v>0</v>
      </c>
      <c r="H14" s="593">
        <v>2</v>
      </c>
      <c r="I14" s="594">
        <v>175</v>
      </c>
      <c r="J14" s="189">
        <v>1</v>
      </c>
      <c r="K14" s="594">
        <v>72</v>
      </c>
      <c r="L14" s="46">
        <v>0</v>
      </c>
      <c r="M14" s="595">
        <v>0</v>
      </c>
      <c r="N14" s="335" t="s">
        <v>22</v>
      </c>
    </row>
    <row r="15" spans="1:14" s="181" customFormat="1" ht="15.75" customHeight="1">
      <c r="A15" s="194" t="s">
        <v>290</v>
      </c>
      <c r="B15" s="590">
        <f>SUM(D15,F15,H15,J15,L15)</f>
        <v>29</v>
      </c>
      <c r="C15" s="323">
        <f>SUM(E15,G15,I15,K15,M15)</f>
        <v>3803</v>
      </c>
      <c r="D15" s="49">
        <v>6</v>
      </c>
      <c r="E15" s="49">
        <v>1888</v>
      </c>
      <c r="F15" s="49">
        <v>2</v>
      </c>
      <c r="G15" s="49">
        <v>237</v>
      </c>
      <c r="H15" s="590">
        <v>15</v>
      </c>
      <c r="I15" s="323">
        <v>1336</v>
      </c>
      <c r="J15" s="49">
        <v>5</v>
      </c>
      <c r="K15" s="323">
        <v>284</v>
      </c>
      <c r="L15" s="49">
        <v>1</v>
      </c>
      <c r="M15" s="323">
        <v>58</v>
      </c>
      <c r="N15" s="585" t="s">
        <v>290</v>
      </c>
    </row>
    <row r="16" spans="1:14" s="190" customFormat="1" ht="15.75" customHeight="1">
      <c r="A16" s="218" t="s">
        <v>929</v>
      </c>
      <c r="B16" s="591">
        <f>SUM(D16,F16,H16,J16,L16)</f>
        <v>29</v>
      </c>
      <c r="C16" s="538">
        <f>SUM(E16,G16,I16,K16,M16)</f>
        <v>3803</v>
      </c>
      <c r="D16" s="201">
        <v>6</v>
      </c>
      <c r="E16" s="201">
        <v>1888</v>
      </c>
      <c r="F16" s="201">
        <v>2</v>
      </c>
      <c r="G16" s="201">
        <v>237</v>
      </c>
      <c r="H16" s="591">
        <v>15</v>
      </c>
      <c r="I16" s="538">
        <v>1336</v>
      </c>
      <c r="J16" s="201">
        <v>5</v>
      </c>
      <c r="K16" s="538">
        <v>284</v>
      </c>
      <c r="L16" s="201">
        <v>1</v>
      </c>
      <c r="M16" s="538">
        <v>58</v>
      </c>
      <c r="N16" s="223" t="s">
        <v>929</v>
      </c>
    </row>
    <row r="17" spans="1:7" s="177" customFormat="1" ht="13.5" customHeight="1">
      <c r="A17" s="192"/>
      <c r="B17" s="192"/>
      <c r="C17" s="192"/>
      <c r="D17" s="192"/>
      <c r="E17" s="192"/>
      <c r="F17" s="192"/>
      <c r="G17" s="192"/>
    </row>
    <row r="18" spans="1:14" s="231" customFormat="1" ht="16.5" customHeight="1">
      <c r="A18" s="892" t="s">
        <v>711</v>
      </c>
      <c r="B18" s="1012" t="s">
        <v>291</v>
      </c>
      <c r="C18" s="1013"/>
      <c r="D18" s="1013"/>
      <c r="E18" s="1013"/>
      <c r="F18" s="1013"/>
      <c r="G18" s="1014"/>
      <c r="H18" s="149" t="s">
        <v>292</v>
      </c>
      <c r="I18" s="971" t="s">
        <v>712</v>
      </c>
      <c r="J18" s="839"/>
      <c r="K18" s="839"/>
      <c r="L18" s="839"/>
      <c r="M18" s="839"/>
      <c r="N18" s="839"/>
    </row>
    <row r="19" spans="1:14" s="231" customFormat="1" ht="13.5" customHeight="1">
      <c r="A19" s="963"/>
      <c r="B19" s="149" t="s">
        <v>293</v>
      </c>
      <c r="C19" s="149" t="s">
        <v>271</v>
      </c>
      <c r="D19" s="149" t="s">
        <v>272</v>
      </c>
      <c r="E19" s="357" t="s">
        <v>273</v>
      </c>
      <c r="F19" s="357" t="s">
        <v>274</v>
      </c>
      <c r="G19" s="357" t="s">
        <v>275</v>
      </c>
      <c r="H19" s="833" t="s">
        <v>294</v>
      </c>
      <c r="I19" s="921"/>
      <c r="J19" s="839"/>
      <c r="K19" s="839"/>
      <c r="L19" s="839"/>
      <c r="M19" s="839"/>
      <c r="N19" s="839"/>
    </row>
    <row r="20" spans="1:14" s="231" customFormat="1" ht="13.5" customHeight="1">
      <c r="A20" s="964"/>
      <c r="B20" s="358" t="s">
        <v>295</v>
      </c>
      <c r="C20" s="469" t="s">
        <v>296</v>
      </c>
      <c r="D20" s="469" t="s">
        <v>278</v>
      </c>
      <c r="E20" s="358" t="s">
        <v>279</v>
      </c>
      <c r="F20" s="358" t="s">
        <v>280</v>
      </c>
      <c r="G20" s="358" t="s">
        <v>281</v>
      </c>
      <c r="H20" s="358" t="s">
        <v>297</v>
      </c>
      <c r="I20" s="922"/>
      <c r="J20" s="839"/>
      <c r="K20" s="839"/>
      <c r="L20" s="839"/>
      <c r="M20" s="839"/>
      <c r="N20" s="839"/>
    </row>
    <row r="21" spans="1:9" s="192" customFormat="1" ht="15.75" customHeight="1">
      <c r="A21" s="179" t="s">
        <v>905</v>
      </c>
      <c r="B21" s="596">
        <v>68.1</v>
      </c>
      <c r="C21" s="597">
        <v>69.4</v>
      </c>
      <c r="D21" s="597">
        <v>73.4</v>
      </c>
      <c r="E21" s="597">
        <v>67</v>
      </c>
      <c r="F21" s="597">
        <v>35.4</v>
      </c>
      <c r="G21" s="597">
        <v>33.9</v>
      </c>
      <c r="H21" s="612">
        <v>199822</v>
      </c>
      <c r="I21" s="334" t="s">
        <v>15</v>
      </c>
    </row>
    <row r="22" spans="1:9" s="192" customFormat="1" ht="15.75" customHeight="1">
      <c r="A22" s="179" t="s">
        <v>286</v>
      </c>
      <c r="B22" s="598" t="s">
        <v>301</v>
      </c>
      <c r="C22" s="598" t="s">
        <v>301</v>
      </c>
      <c r="D22" s="598" t="s">
        <v>301</v>
      </c>
      <c r="E22" s="598" t="s">
        <v>301</v>
      </c>
      <c r="F22" s="598" t="s">
        <v>301</v>
      </c>
      <c r="G22" s="598" t="s">
        <v>301</v>
      </c>
      <c r="H22" s="613" t="s">
        <v>301</v>
      </c>
      <c r="I22" s="335" t="s">
        <v>16</v>
      </c>
    </row>
    <row r="23" spans="1:9" s="192" customFormat="1" ht="15.75" customHeight="1">
      <c r="A23" s="179" t="s">
        <v>906</v>
      </c>
      <c r="B23" s="596">
        <v>60.8</v>
      </c>
      <c r="C23" s="597">
        <v>61.5</v>
      </c>
      <c r="D23" s="597">
        <v>69.1</v>
      </c>
      <c r="E23" s="597">
        <v>76.5</v>
      </c>
      <c r="F23" s="597">
        <v>57.2</v>
      </c>
      <c r="G23" s="597">
        <v>39.9</v>
      </c>
      <c r="H23" s="612">
        <v>94980</v>
      </c>
      <c r="I23" s="335" t="s">
        <v>17</v>
      </c>
    </row>
    <row r="24" spans="1:9" s="192" customFormat="1" ht="15.75" customHeight="1">
      <c r="A24" s="179" t="s">
        <v>287</v>
      </c>
      <c r="B24" s="599">
        <v>55.3</v>
      </c>
      <c r="C24" s="600">
        <v>0</v>
      </c>
      <c r="D24" s="600">
        <v>0</v>
      </c>
      <c r="E24" s="600">
        <v>0</v>
      </c>
      <c r="F24" s="599">
        <v>55.3</v>
      </c>
      <c r="G24" s="600">
        <v>0</v>
      </c>
      <c r="H24" s="614">
        <v>2761</v>
      </c>
      <c r="I24" s="335" t="s">
        <v>20</v>
      </c>
    </row>
    <row r="25" spans="1:9" s="192" customFormat="1" ht="15.75" customHeight="1">
      <c r="A25" s="179" t="s">
        <v>907</v>
      </c>
      <c r="B25" s="596">
        <v>58.2</v>
      </c>
      <c r="C25" s="597">
        <v>58.2</v>
      </c>
      <c r="D25" s="597">
        <v>64.9</v>
      </c>
      <c r="E25" s="597">
        <v>71.4</v>
      </c>
      <c r="F25" s="597">
        <v>56.9</v>
      </c>
      <c r="G25" s="597">
        <v>39.7</v>
      </c>
      <c r="H25" s="612">
        <v>135064</v>
      </c>
      <c r="I25" s="335" t="s">
        <v>19</v>
      </c>
    </row>
    <row r="26" spans="1:9" s="192" customFormat="1" ht="15.75" customHeight="1">
      <c r="A26" s="179" t="s">
        <v>288</v>
      </c>
      <c r="B26" s="601">
        <v>54.8</v>
      </c>
      <c r="C26" s="601">
        <v>27.6</v>
      </c>
      <c r="D26" s="602">
        <v>0</v>
      </c>
      <c r="E26" s="602">
        <v>0</v>
      </c>
      <c r="F26" s="601" t="s">
        <v>1103</v>
      </c>
      <c r="G26" s="602">
        <v>0</v>
      </c>
      <c r="H26" s="615">
        <v>0</v>
      </c>
      <c r="I26" s="335" t="s">
        <v>21</v>
      </c>
    </row>
    <row r="27" spans="1:9" s="181" customFormat="1" ht="15.75" customHeight="1">
      <c r="A27" s="185" t="s">
        <v>908</v>
      </c>
      <c r="B27" s="603">
        <v>54.5</v>
      </c>
      <c r="C27" s="604">
        <v>51.37</v>
      </c>
      <c r="D27" s="604">
        <v>58.03</v>
      </c>
      <c r="E27" s="604">
        <v>60.1</v>
      </c>
      <c r="F27" s="604">
        <v>46.7</v>
      </c>
      <c r="G27" s="604">
        <v>0</v>
      </c>
      <c r="H27" s="616">
        <v>54038</v>
      </c>
      <c r="I27" s="335" t="s">
        <v>18</v>
      </c>
    </row>
    <row r="28" spans="1:9" s="181" customFormat="1" ht="15.75" customHeight="1">
      <c r="A28" s="179" t="s">
        <v>289</v>
      </c>
      <c r="B28" s="605">
        <v>47.38</v>
      </c>
      <c r="C28" s="606">
        <v>0</v>
      </c>
      <c r="D28" s="606">
        <v>0</v>
      </c>
      <c r="E28" s="605">
        <v>52.37</v>
      </c>
      <c r="F28" s="607">
        <v>42.4</v>
      </c>
      <c r="G28" s="606">
        <v>0</v>
      </c>
      <c r="H28" s="617">
        <v>21008</v>
      </c>
      <c r="I28" s="335" t="s">
        <v>22</v>
      </c>
    </row>
    <row r="29" spans="1:9" s="181" customFormat="1" ht="15.75" customHeight="1">
      <c r="A29" s="194" t="s">
        <v>993</v>
      </c>
      <c r="B29" s="608">
        <v>59.12</v>
      </c>
      <c r="C29" s="609">
        <v>58.05</v>
      </c>
      <c r="D29" s="609">
        <v>52.5</v>
      </c>
      <c r="E29" s="609">
        <v>65.44</v>
      </c>
      <c r="F29" s="609">
        <v>45.85</v>
      </c>
      <c r="G29" s="609">
        <v>51.46</v>
      </c>
      <c r="H29" s="363">
        <v>86702</v>
      </c>
      <c r="I29" s="585" t="s">
        <v>993</v>
      </c>
    </row>
    <row r="30" spans="1:9" s="190" customFormat="1" ht="15.75" customHeight="1">
      <c r="A30" s="218" t="s">
        <v>303</v>
      </c>
      <c r="B30" s="610">
        <v>65.9</v>
      </c>
      <c r="C30" s="611">
        <v>66.2</v>
      </c>
      <c r="D30" s="611">
        <v>63.9</v>
      </c>
      <c r="E30" s="611">
        <v>70.8</v>
      </c>
      <c r="F30" s="611">
        <v>49.8</v>
      </c>
      <c r="G30" s="611">
        <v>24.3</v>
      </c>
      <c r="H30" s="463">
        <v>88961</v>
      </c>
      <c r="I30" s="456" t="s">
        <v>303</v>
      </c>
    </row>
    <row r="31" spans="1:9" s="45" customFormat="1" ht="14.25" customHeight="1">
      <c r="A31" s="171" t="s">
        <v>302</v>
      </c>
      <c r="E31" s="1010" t="s">
        <v>124</v>
      </c>
      <c r="F31" s="1010"/>
      <c r="G31" s="1010"/>
      <c r="H31" s="1010"/>
      <c r="I31" s="1010"/>
    </row>
    <row r="32" s="170" customFormat="1" ht="13.5"/>
    <row r="33" s="170" customFormat="1" ht="13.5"/>
    <row r="34" s="170" customFormat="1" ht="13.5"/>
    <row r="35" s="170" customFormat="1" ht="13.5"/>
    <row r="36" s="184" customFormat="1" ht="12.75"/>
  </sheetData>
  <mergeCells count="19">
    <mergeCell ref="L4:M4"/>
    <mergeCell ref="A18:A20"/>
    <mergeCell ref="B18:G18"/>
    <mergeCell ref="I18:I20"/>
    <mergeCell ref="D4:E4"/>
    <mergeCell ref="F4:G4"/>
    <mergeCell ref="H4:I4"/>
    <mergeCell ref="J4:K4"/>
    <mergeCell ref="B4:C4"/>
    <mergeCell ref="E31:I31"/>
    <mergeCell ref="A1:N1"/>
    <mergeCell ref="A3:A6"/>
    <mergeCell ref="B3:C3"/>
    <mergeCell ref="D3:E3"/>
    <mergeCell ref="F3:G3"/>
    <mergeCell ref="H3:I3"/>
    <mergeCell ref="J3:K3"/>
    <mergeCell ref="L3:M3"/>
    <mergeCell ref="N3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37"/>
  <sheetViews>
    <sheetView zoomScaleSheetLayoutView="100" workbookViewId="0" topLeftCell="A10">
      <selection activeCell="G10" sqref="G10"/>
    </sheetView>
  </sheetViews>
  <sheetFormatPr defaultColWidth="9.140625" defaultRowHeight="12.75"/>
  <cols>
    <col min="1" max="1" width="17.00390625" style="176" customWidth="1"/>
    <col min="2" max="8" width="12.00390625" style="176" customWidth="1"/>
    <col min="9" max="10" width="13.28125" style="176" customWidth="1"/>
    <col min="11" max="11" width="14.57421875" style="176" customWidth="1"/>
    <col min="12" max="14" width="8.7109375" style="176" customWidth="1"/>
    <col min="15" max="16" width="9.421875" style="176" customWidth="1"/>
    <col min="17" max="17" width="8.7109375" style="176" customWidth="1"/>
    <col min="18" max="18" width="11.28125" style="176" customWidth="1"/>
    <col min="19" max="19" width="13.8515625" style="176" customWidth="1"/>
    <col min="20" max="16384" width="11.28125" style="176" customWidth="1"/>
  </cols>
  <sheetData>
    <row r="1" spans="1:19" s="231" customFormat="1" ht="32.25" customHeight="1">
      <c r="A1" s="905" t="s">
        <v>305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808"/>
      <c r="M1" s="808"/>
      <c r="N1" s="808"/>
      <c r="O1" s="808"/>
      <c r="P1" s="808"/>
      <c r="Q1" s="808"/>
      <c r="R1" s="808"/>
      <c r="S1" s="808"/>
    </row>
    <row r="2" spans="1:11" s="1" customFormat="1" ht="18" customHeight="1">
      <c r="A2" s="207" t="s">
        <v>306</v>
      </c>
      <c r="B2" s="20"/>
      <c r="C2" s="21"/>
      <c r="D2" s="21"/>
      <c r="E2" s="21"/>
      <c r="F2" s="21"/>
      <c r="G2" s="21"/>
      <c r="H2" s="21"/>
      <c r="J2" s="22"/>
      <c r="K2" s="22" t="s">
        <v>307</v>
      </c>
    </row>
    <row r="3" spans="1:12" s="231" customFormat="1" ht="18" customHeight="1">
      <c r="A3" s="892" t="s">
        <v>702</v>
      </c>
      <c r="B3" s="1015" t="s">
        <v>308</v>
      </c>
      <c r="C3" s="1010"/>
      <c r="D3" s="1010"/>
      <c r="E3" s="1010"/>
      <c r="F3" s="1010"/>
      <c r="G3" s="1010"/>
      <c r="H3" s="970"/>
      <c r="I3" s="357" t="s">
        <v>309</v>
      </c>
      <c r="J3" s="639" t="s">
        <v>310</v>
      </c>
      <c r="K3" s="971" t="s">
        <v>703</v>
      </c>
      <c r="L3" s="839"/>
    </row>
    <row r="4" spans="1:12" s="231" customFormat="1" ht="18" customHeight="1">
      <c r="A4" s="963"/>
      <c r="B4" s="149" t="s">
        <v>315</v>
      </c>
      <c r="C4" s="357" t="s">
        <v>316</v>
      </c>
      <c r="D4" s="149" t="s">
        <v>317</v>
      </c>
      <c r="E4" s="149" t="s">
        <v>318</v>
      </c>
      <c r="F4" s="149" t="s">
        <v>319</v>
      </c>
      <c r="G4" s="149" t="s">
        <v>320</v>
      </c>
      <c r="H4" s="149" t="s">
        <v>321</v>
      </c>
      <c r="I4" s="833"/>
      <c r="J4" s="809"/>
      <c r="K4" s="921"/>
      <c r="L4" s="839"/>
    </row>
    <row r="5" spans="1:11" s="231" customFormat="1" ht="18" customHeight="1">
      <c r="A5" s="963"/>
      <c r="B5" s="533"/>
      <c r="C5" s="833" t="s">
        <v>327</v>
      </c>
      <c r="D5" s="833" t="s">
        <v>328</v>
      </c>
      <c r="E5" s="833" t="s">
        <v>329</v>
      </c>
      <c r="F5" s="833" t="s">
        <v>330</v>
      </c>
      <c r="G5" s="835" t="s">
        <v>331</v>
      </c>
      <c r="H5" s="833"/>
      <c r="I5" s="833" t="s">
        <v>332</v>
      </c>
      <c r="J5" s="809" t="s">
        <v>332</v>
      </c>
      <c r="K5" s="921"/>
    </row>
    <row r="6" spans="1:12" s="231" customFormat="1" ht="18" customHeight="1">
      <c r="A6" s="964"/>
      <c r="B6" s="443" t="s">
        <v>334</v>
      </c>
      <c r="C6" s="358" t="s">
        <v>335</v>
      </c>
      <c r="D6" s="358" t="s">
        <v>335</v>
      </c>
      <c r="E6" s="358" t="s">
        <v>335</v>
      </c>
      <c r="F6" s="358" t="s">
        <v>335</v>
      </c>
      <c r="G6" s="358" t="s">
        <v>335</v>
      </c>
      <c r="H6" s="358" t="s">
        <v>336</v>
      </c>
      <c r="I6" s="358" t="s">
        <v>337</v>
      </c>
      <c r="J6" s="232" t="s">
        <v>338</v>
      </c>
      <c r="K6" s="922"/>
      <c r="L6" s="839"/>
    </row>
    <row r="7" spans="1:11" s="192" customFormat="1" ht="12.75" customHeight="1">
      <c r="A7" s="228" t="s">
        <v>25</v>
      </c>
      <c r="B7" s="197">
        <f>SUM(C7:H7)</f>
        <v>22</v>
      </c>
      <c r="C7" s="197">
        <v>10</v>
      </c>
      <c r="D7" s="197">
        <v>1</v>
      </c>
      <c r="E7" s="197" t="s">
        <v>345</v>
      </c>
      <c r="F7" s="197" t="s">
        <v>345</v>
      </c>
      <c r="G7" s="197" t="s">
        <v>345</v>
      </c>
      <c r="H7" s="618">
        <v>11</v>
      </c>
      <c r="I7" s="618">
        <v>241</v>
      </c>
      <c r="J7" s="618">
        <v>44</v>
      </c>
      <c r="K7" s="564" t="s">
        <v>15</v>
      </c>
    </row>
    <row r="8" spans="1:11" s="192" customFormat="1" ht="12.75" customHeight="1">
      <c r="A8" s="228" t="s">
        <v>256</v>
      </c>
      <c r="B8" s="198">
        <v>18</v>
      </c>
      <c r="C8" s="198">
        <v>11</v>
      </c>
      <c r="D8" s="198">
        <v>1</v>
      </c>
      <c r="E8" s="198">
        <v>1</v>
      </c>
      <c r="F8" s="198" t="s">
        <v>1103</v>
      </c>
      <c r="G8" s="198" t="s">
        <v>1103</v>
      </c>
      <c r="H8" s="619">
        <v>5</v>
      </c>
      <c r="I8" s="619">
        <v>72</v>
      </c>
      <c r="J8" s="619">
        <v>29</v>
      </c>
      <c r="K8" s="566" t="s">
        <v>16</v>
      </c>
    </row>
    <row r="9" spans="1:11" s="192" customFormat="1" ht="12.75" customHeight="1">
      <c r="A9" s="228" t="s">
        <v>715</v>
      </c>
      <c r="B9" s="199">
        <f>SUM(C9:H9)</f>
        <v>22</v>
      </c>
      <c r="C9" s="198">
        <v>10</v>
      </c>
      <c r="D9" s="198">
        <v>1</v>
      </c>
      <c r="E9" s="197" t="s">
        <v>345</v>
      </c>
      <c r="F9" s="197" t="s">
        <v>345</v>
      </c>
      <c r="G9" s="197" t="s">
        <v>345</v>
      </c>
      <c r="H9" s="619">
        <v>11</v>
      </c>
      <c r="I9" s="619">
        <v>236</v>
      </c>
      <c r="J9" s="619">
        <v>45</v>
      </c>
      <c r="K9" s="566" t="s">
        <v>17</v>
      </c>
    </row>
    <row r="10" spans="1:11" s="192" customFormat="1" ht="12.75" customHeight="1">
      <c r="A10" s="228" t="s">
        <v>257</v>
      </c>
      <c r="B10" s="198">
        <v>18</v>
      </c>
      <c r="C10" s="198">
        <v>11</v>
      </c>
      <c r="D10" s="198">
        <v>1</v>
      </c>
      <c r="E10" s="198">
        <v>1</v>
      </c>
      <c r="F10" s="198" t="s">
        <v>1103</v>
      </c>
      <c r="G10" s="198" t="s">
        <v>1103</v>
      </c>
      <c r="H10" s="619">
        <v>5</v>
      </c>
      <c r="I10" s="619">
        <v>60</v>
      </c>
      <c r="J10" s="619">
        <v>18</v>
      </c>
      <c r="K10" s="566" t="s">
        <v>20</v>
      </c>
    </row>
    <row r="11" spans="1:11" s="192" customFormat="1" ht="12.75" customHeight="1">
      <c r="A11" s="228" t="s">
        <v>27</v>
      </c>
      <c r="B11" s="199">
        <v>21</v>
      </c>
      <c r="C11" s="198">
        <v>11</v>
      </c>
      <c r="D11" s="197" t="s">
        <v>345</v>
      </c>
      <c r="E11" s="197" t="s">
        <v>345</v>
      </c>
      <c r="F11" s="197" t="s">
        <v>345</v>
      </c>
      <c r="G11" s="197" t="s">
        <v>345</v>
      </c>
      <c r="H11" s="619">
        <v>10</v>
      </c>
      <c r="I11" s="619">
        <v>236</v>
      </c>
      <c r="J11" s="619">
        <v>46</v>
      </c>
      <c r="K11" s="566" t="s">
        <v>19</v>
      </c>
    </row>
    <row r="12" spans="1:11" s="192" customFormat="1" ht="12.75" customHeight="1">
      <c r="A12" s="228" t="s">
        <v>258</v>
      </c>
      <c r="B12" s="198">
        <v>18</v>
      </c>
      <c r="C12" s="198">
        <v>12</v>
      </c>
      <c r="D12" s="198" t="s">
        <v>1103</v>
      </c>
      <c r="E12" s="198">
        <v>1</v>
      </c>
      <c r="F12" s="198" t="s">
        <v>1103</v>
      </c>
      <c r="G12" s="198" t="s">
        <v>1103</v>
      </c>
      <c r="H12" s="619">
        <v>5</v>
      </c>
      <c r="I12" s="619">
        <v>61</v>
      </c>
      <c r="J12" s="619">
        <v>19</v>
      </c>
      <c r="K12" s="566" t="s">
        <v>21</v>
      </c>
    </row>
    <row r="13" spans="1:11" s="181" customFormat="1" ht="12.75" customHeight="1">
      <c r="A13" s="229" t="s">
        <v>714</v>
      </c>
      <c r="B13" s="47">
        <v>22</v>
      </c>
      <c r="C13" s="48">
        <v>11</v>
      </c>
      <c r="D13" s="197" t="s">
        <v>345</v>
      </c>
      <c r="E13" s="197" t="s">
        <v>345</v>
      </c>
      <c r="F13" s="197" t="s">
        <v>345</v>
      </c>
      <c r="G13" s="197" t="s">
        <v>345</v>
      </c>
      <c r="H13" s="620">
        <v>11</v>
      </c>
      <c r="I13" s="620">
        <v>260</v>
      </c>
      <c r="J13" s="620">
        <v>73</v>
      </c>
      <c r="K13" s="566" t="s">
        <v>18</v>
      </c>
    </row>
    <row r="14" spans="1:11" s="192" customFormat="1" ht="12.75" customHeight="1">
      <c r="A14" s="228" t="s">
        <v>259</v>
      </c>
      <c r="B14" s="198">
        <v>18</v>
      </c>
      <c r="C14" s="198">
        <v>12</v>
      </c>
      <c r="D14" s="198" t="s">
        <v>709</v>
      </c>
      <c r="E14" s="198">
        <v>1</v>
      </c>
      <c r="F14" s="198" t="s">
        <v>1103</v>
      </c>
      <c r="G14" s="198" t="s">
        <v>1103</v>
      </c>
      <c r="H14" s="619">
        <v>5</v>
      </c>
      <c r="I14" s="619">
        <v>66</v>
      </c>
      <c r="J14" s="619">
        <v>26</v>
      </c>
      <c r="K14" s="566" t="s">
        <v>22</v>
      </c>
    </row>
    <row r="15" spans="1:11" s="181" customFormat="1" ht="12.75" customHeight="1">
      <c r="A15" s="200" t="s">
        <v>290</v>
      </c>
      <c r="B15" s="50">
        <f>SUM(C15:H15)</f>
        <v>37</v>
      </c>
      <c r="C15" s="49">
        <v>22</v>
      </c>
      <c r="D15" s="49">
        <v>1</v>
      </c>
      <c r="E15" s="48" t="s">
        <v>713</v>
      </c>
      <c r="F15" s="48" t="s">
        <v>713</v>
      </c>
      <c r="G15" s="48" t="s">
        <v>713</v>
      </c>
      <c r="H15" s="590">
        <v>14</v>
      </c>
      <c r="I15" s="590">
        <v>330</v>
      </c>
      <c r="J15" s="590">
        <v>117</v>
      </c>
      <c r="K15" s="316" t="s">
        <v>290</v>
      </c>
    </row>
    <row r="16" spans="1:11" s="190" customFormat="1" ht="12.75" customHeight="1">
      <c r="A16" s="203" t="s">
        <v>348</v>
      </c>
      <c r="B16" s="201">
        <f>SUM(C16:H16)</f>
        <v>35</v>
      </c>
      <c r="C16" s="201">
        <v>21</v>
      </c>
      <c r="D16" s="201">
        <v>1</v>
      </c>
      <c r="E16" s="202" t="s">
        <v>125</v>
      </c>
      <c r="F16" s="202" t="s">
        <v>125</v>
      </c>
      <c r="G16" s="202" t="s">
        <v>125</v>
      </c>
      <c r="H16" s="591">
        <v>13</v>
      </c>
      <c r="I16" s="591">
        <v>328</v>
      </c>
      <c r="J16" s="621">
        <v>110</v>
      </c>
      <c r="K16" s="341" t="s">
        <v>303</v>
      </c>
    </row>
    <row r="17" spans="1:12" s="190" customFormat="1" ht="12.75" customHeight="1">
      <c r="A17" s="224"/>
      <c r="B17" s="225"/>
      <c r="C17" s="225"/>
      <c r="D17" s="225"/>
      <c r="E17" s="226"/>
      <c r="F17" s="226"/>
      <c r="G17" s="226"/>
      <c r="H17" s="225"/>
      <c r="I17" s="225"/>
      <c r="J17" s="225"/>
      <c r="K17" s="224"/>
      <c r="L17" s="227"/>
    </row>
    <row r="18" spans="1:10" s="231" customFormat="1" ht="21" customHeight="1">
      <c r="A18" s="892" t="s">
        <v>702</v>
      </c>
      <c r="B18" s="1012" t="s">
        <v>311</v>
      </c>
      <c r="C18" s="1013"/>
      <c r="D18" s="1014"/>
      <c r="E18" s="149" t="s">
        <v>312</v>
      </c>
      <c r="F18" s="1016" t="s">
        <v>313</v>
      </c>
      <c r="G18" s="1013"/>
      <c r="H18" s="1014"/>
      <c r="I18" s="149" t="s">
        <v>314</v>
      </c>
      <c r="J18" s="971" t="s">
        <v>703</v>
      </c>
    </row>
    <row r="19" spans="1:10" s="841" customFormat="1" ht="15.75" customHeight="1">
      <c r="A19" s="963"/>
      <c r="B19" s="128" t="s">
        <v>315</v>
      </c>
      <c r="C19" s="128" t="s">
        <v>322</v>
      </c>
      <c r="D19" s="128" t="s">
        <v>323</v>
      </c>
      <c r="E19" s="833"/>
      <c r="F19" s="149" t="s">
        <v>324</v>
      </c>
      <c r="G19" s="149" t="s">
        <v>325</v>
      </c>
      <c r="H19" s="149" t="s">
        <v>326</v>
      </c>
      <c r="I19" s="840"/>
      <c r="J19" s="921"/>
    </row>
    <row r="20" spans="1:10" s="841" customFormat="1" ht="15.75" customHeight="1">
      <c r="A20" s="963"/>
      <c r="B20" s="834"/>
      <c r="C20" s="834"/>
      <c r="D20" s="834"/>
      <c r="E20" s="834"/>
      <c r="F20" s="834"/>
      <c r="G20" s="834"/>
      <c r="H20" s="834"/>
      <c r="I20" s="835" t="s">
        <v>333</v>
      </c>
      <c r="J20" s="921"/>
    </row>
    <row r="21" spans="1:10" s="842" customFormat="1" ht="15.75" customHeight="1">
      <c r="A21" s="964"/>
      <c r="B21" s="358" t="s">
        <v>334</v>
      </c>
      <c r="C21" s="469" t="s">
        <v>339</v>
      </c>
      <c r="D21" s="469" t="s">
        <v>340</v>
      </c>
      <c r="E21" s="358" t="s">
        <v>341</v>
      </c>
      <c r="F21" s="358" t="s">
        <v>342</v>
      </c>
      <c r="G21" s="358" t="s">
        <v>343</v>
      </c>
      <c r="H21" s="469" t="s">
        <v>344</v>
      </c>
      <c r="I21" s="358" t="s">
        <v>304</v>
      </c>
      <c r="J21" s="922"/>
    </row>
    <row r="22" spans="1:10" s="196" customFormat="1" ht="12.75" customHeight="1">
      <c r="A22" s="228" t="s">
        <v>25</v>
      </c>
      <c r="B22" s="197">
        <f>SUM(C22:D22)</f>
        <v>166</v>
      </c>
      <c r="C22" s="618">
        <v>142</v>
      </c>
      <c r="D22" s="618">
        <v>24</v>
      </c>
      <c r="E22" s="618">
        <v>210</v>
      </c>
      <c r="F22" s="618">
        <v>30</v>
      </c>
      <c r="G22" s="618">
        <v>80</v>
      </c>
      <c r="H22" s="197" t="s">
        <v>345</v>
      </c>
      <c r="I22" s="618">
        <v>172</v>
      </c>
      <c r="J22" s="334" t="s">
        <v>15</v>
      </c>
    </row>
    <row r="23" spans="1:10" ht="12.75" customHeight="1">
      <c r="A23" s="228" t="s">
        <v>256</v>
      </c>
      <c r="B23" s="198">
        <v>117</v>
      </c>
      <c r="C23" s="619">
        <v>65</v>
      </c>
      <c r="D23" s="619">
        <v>52</v>
      </c>
      <c r="E23" s="619">
        <v>36</v>
      </c>
      <c r="F23" s="619">
        <v>3</v>
      </c>
      <c r="G23" s="619">
        <v>29</v>
      </c>
      <c r="H23" s="198" t="s">
        <v>1103</v>
      </c>
      <c r="I23" s="619">
        <v>86</v>
      </c>
      <c r="J23" s="335" t="s">
        <v>16</v>
      </c>
    </row>
    <row r="24" spans="1:10" ht="12.75" customHeight="1">
      <c r="A24" s="228" t="s">
        <v>26</v>
      </c>
      <c r="B24" s="198">
        <f>SUM(C24:D24)</f>
        <v>189</v>
      </c>
      <c r="C24" s="619">
        <v>180</v>
      </c>
      <c r="D24" s="619">
        <v>9</v>
      </c>
      <c r="E24" s="619">
        <v>161</v>
      </c>
      <c r="F24" s="619">
        <v>13</v>
      </c>
      <c r="G24" s="619">
        <v>76</v>
      </c>
      <c r="H24" s="198" t="s">
        <v>1103</v>
      </c>
      <c r="I24" s="619">
        <v>173</v>
      </c>
      <c r="J24" s="335" t="s">
        <v>17</v>
      </c>
    </row>
    <row r="25" spans="1:10" ht="12.75" customHeight="1">
      <c r="A25" s="228" t="s">
        <v>257</v>
      </c>
      <c r="B25" s="198">
        <v>122</v>
      </c>
      <c r="C25" s="619">
        <v>69</v>
      </c>
      <c r="D25" s="619">
        <v>53</v>
      </c>
      <c r="E25" s="619">
        <v>36</v>
      </c>
      <c r="F25" s="619">
        <v>3</v>
      </c>
      <c r="G25" s="619">
        <v>31</v>
      </c>
      <c r="H25" s="198" t="s">
        <v>1103</v>
      </c>
      <c r="I25" s="619">
        <v>78</v>
      </c>
      <c r="J25" s="335" t="s">
        <v>20</v>
      </c>
    </row>
    <row r="26" spans="1:10" ht="12.75" customHeight="1">
      <c r="A26" s="228" t="s">
        <v>716</v>
      </c>
      <c r="B26" s="198">
        <v>171</v>
      </c>
      <c r="C26" s="619">
        <v>164</v>
      </c>
      <c r="D26" s="619">
        <v>7</v>
      </c>
      <c r="E26" s="619">
        <v>210</v>
      </c>
      <c r="F26" s="619">
        <v>28</v>
      </c>
      <c r="G26" s="619">
        <v>74</v>
      </c>
      <c r="H26" s="198" t="s">
        <v>1103</v>
      </c>
      <c r="I26" s="619">
        <v>183</v>
      </c>
      <c r="J26" s="335" t="s">
        <v>19</v>
      </c>
    </row>
    <row r="27" spans="1:10" ht="12.75" customHeight="1">
      <c r="A27" s="228" t="s">
        <v>258</v>
      </c>
      <c r="B27" s="198">
        <v>122</v>
      </c>
      <c r="C27" s="619">
        <v>69</v>
      </c>
      <c r="D27" s="619">
        <v>53</v>
      </c>
      <c r="E27" s="619">
        <v>39</v>
      </c>
      <c r="F27" s="619">
        <v>4</v>
      </c>
      <c r="G27" s="619">
        <v>35</v>
      </c>
      <c r="H27" s="198" t="s">
        <v>1103</v>
      </c>
      <c r="I27" s="619">
        <v>78</v>
      </c>
      <c r="J27" s="335" t="s">
        <v>21</v>
      </c>
    </row>
    <row r="28" spans="1:10" ht="12.75" customHeight="1">
      <c r="A28" s="229" t="s">
        <v>714</v>
      </c>
      <c r="B28" s="48">
        <f>SUM(C28:D28)</f>
        <v>130</v>
      </c>
      <c r="C28" s="620">
        <v>123</v>
      </c>
      <c r="D28" s="620">
        <v>7</v>
      </c>
      <c r="E28" s="620">
        <v>219</v>
      </c>
      <c r="F28" s="620">
        <v>31</v>
      </c>
      <c r="G28" s="620">
        <v>73</v>
      </c>
      <c r="H28" s="198" t="s">
        <v>1103</v>
      </c>
      <c r="I28" s="620">
        <v>146</v>
      </c>
      <c r="J28" s="335" t="s">
        <v>18</v>
      </c>
    </row>
    <row r="29" spans="1:10" ht="12.75" customHeight="1">
      <c r="A29" s="228" t="s">
        <v>259</v>
      </c>
      <c r="B29" s="198">
        <v>120</v>
      </c>
      <c r="C29" s="619">
        <v>68</v>
      </c>
      <c r="D29" s="619">
        <v>52</v>
      </c>
      <c r="E29" s="619">
        <v>35</v>
      </c>
      <c r="F29" s="619">
        <v>3</v>
      </c>
      <c r="G29" s="619">
        <v>36</v>
      </c>
      <c r="H29" s="198" t="s">
        <v>709</v>
      </c>
      <c r="I29" s="619">
        <v>26</v>
      </c>
      <c r="J29" s="335" t="s">
        <v>22</v>
      </c>
    </row>
    <row r="30" spans="1:10" ht="12.75" customHeight="1">
      <c r="A30" s="200" t="s">
        <v>290</v>
      </c>
      <c r="B30" s="49">
        <f>SUM(C30:D30)</f>
        <v>231</v>
      </c>
      <c r="C30" s="590">
        <v>193</v>
      </c>
      <c r="D30" s="590">
        <v>38</v>
      </c>
      <c r="E30" s="590">
        <v>245</v>
      </c>
      <c r="F30" s="590">
        <v>34</v>
      </c>
      <c r="G30" s="590">
        <v>110</v>
      </c>
      <c r="H30" s="48" t="s">
        <v>713</v>
      </c>
      <c r="I30" s="590">
        <v>152</v>
      </c>
      <c r="J30" s="316" t="s">
        <v>290</v>
      </c>
    </row>
    <row r="31" spans="1:10" ht="12.75" customHeight="1">
      <c r="A31" s="203" t="s">
        <v>348</v>
      </c>
      <c r="B31" s="201">
        <f>SUM(C31:D31)</f>
        <v>237</v>
      </c>
      <c r="C31" s="591">
        <v>204</v>
      </c>
      <c r="D31" s="591">
        <v>33</v>
      </c>
      <c r="E31" s="591">
        <v>223</v>
      </c>
      <c r="F31" s="591">
        <v>38</v>
      </c>
      <c r="G31" s="591">
        <v>109</v>
      </c>
      <c r="H31" s="202" t="s">
        <v>126</v>
      </c>
      <c r="I31" s="621">
        <v>97</v>
      </c>
      <c r="J31" s="341" t="s">
        <v>303</v>
      </c>
    </row>
    <row r="32" spans="1:19" s="177" customFormat="1" ht="12.75">
      <c r="A32" s="171" t="s">
        <v>347</v>
      </c>
      <c r="H32" s="178" t="s">
        <v>1208</v>
      </c>
      <c r="K32" s="178"/>
      <c r="L32" s="178"/>
      <c r="M32" s="178"/>
      <c r="N32" s="178"/>
      <c r="O32" s="178"/>
      <c r="P32" s="178"/>
      <c r="Q32" s="178"/>
      <c r="R32" s="178"/>
      <c r="S32" s="178"/>
    </row>
    <row r="33" spans="1:19" ht="12.75">
      <c r="A33" s="177" t="s">
        <v>346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</row>
    <row r="34" spans="1:19" ht="13.5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</row>
    <row r="35" spans="1:19" ht="13.5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</row>
    <row r="36" spans="1:19" ht="14.25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</row>
    <row r="37" spans="1:19" ht="14.25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</row>
  </sheetData>
  <mergeCells count="8">
    <mergeCell ref="J18:J21"/>
    <mergeCell ref="A18:A21"/>
    <mergeCell ref="B18:D18"/>
    <mergeCell ref="F18:H18"/>
    <mergeCell ref="A1:K1"/>
    <mergeCell ref="A3:A6"/>
    <mergeCell ref="B3:H3"/>
    <mergeCell ref="K3:K6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0">
      <selection activeCell="T31" sqref="T31"/>
    </sheetView>
  </sheetViews>
  <sheetFormatPr defaultColWidth="9.140625" defaultRowHeight="12.75"/>
  <cols>
    <col min="1" max="1" width="11.7109375" style="1" customWidth="1"/>
    <col min="2" max="2" width="6.57421875" style="1" customWidth="1"/>
    <col min="3" max="3" width="5.140625" style="1" customWidth="1"/>
    <col min="4" max="5" width="5.57421875" style="1" customWidth="1"/>
    <col min="6" max="6" width="5.28125" style="1" customWidth="1"/>
    <col min="7" max="7" width="6.140625" style="1" customWidth="1"/>
    <col min="8" max="8" width="10.8515625" style="1" customWidth="1"/>
    <col min="9" max="18" width="6.140625" style="1" customWidth="1"/>
    <col min="19" max="19" width="10.57421875" style="1" customWidth="1"/>
    <col min="20" max="22" width="10.8515625" style="1" customWidth="1"/>
    <col min="23" max="23" width="14.00390625" style="1" customWidth="1"/>
    <col min="24" max="16384" width="9.140625" style="1" customWidth="1"/>
  </cols>
  <sheetData>
    <row r="1" spans="1:23" ht="32.25" customHeight="1">
      <c r="A1" s="905" t="s">
        <v>966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</row>
    <row r="2" spans="1:23" ht="18" customHeight="1">
      <c r="A2" s="21" t="s">
        <v>967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W2" s="32" t="s">
        <v>968</v>
      </c>
    </row>
    <row r="3" spans="1:23" ht="15" customHeight="1">
      <c r="A3" s="892" t="s">
        <v>31</v>
      </c>
      <c r="B3" s="895" t="s">
        <v>969</v>
      </c>
      <c r="C3" s="912"/>
      <c r="D3" s="912"/>
      <c r="E3" s="913"/>
      <c r="F3" s="895" t="s">
        <v>970</v>
      </c>
      <c r="G3" s="912"/>
      <c r="H3" s="913"/>
      <c r="I3" s="895" t="s">
        <v>971</v>
      </c>
      <c r="J3" s="912"/>
      <c r="K3" s="912"/>
      <c r="L3" s="913"/>
      <c r="M3" s="895" t="s">
        <v>972</v>
      </c>
      <c r="N3" s="912"/>
      <c r="O3" s="912"/>
      <c r="P3" s="913"/>
      <c r="Q3" s="895" t="s">
        <v>973</v>
      </c>
      <c r="R3" s="912"/>
      <c r="S3" s="913"/>
      <c r="T3" s="895" t="s">
        <v>974</v>
      </c>
      <c r="U3" s="913"/>
      <c r="V3" s="33" t="s">
        <v>975</v>
      </c>
      <c r="W3" s="909" t="s">
        <v>33</v>
      </c>
    </row>
    <row r="4" spans="1:23" ht="15" customHeight="1">
      <c r="A4" s="890"/>
      <c r="B4" s="903" t="s">
        <v>976</v>
      </c>
      <c r="C4" s="893"/>
      <c r="D4" s="893"/>
      <c r="E4" s="891"/>
      <c r="F4" s="903" t="s">
        <v>977</v>
      </c>
      <c r="G4" s="893"/>
      <c r="H4" s="891"/>
      <c r="I4" s="903" t="s">
        <v>978</v>
      </c>
      <c r="J4" s="893"/>
      <c r="K4" s="893"/>
      <c r="L4" s="891"/>
      <c r="M4" s="903" t="s">
        <v>979</v>
      </c>
      <c r="N4" s="893"/>
      <c r="O4" s="893"/>
      <c r="P4" s="891"/>
      <c r="Q4" s="903" t="s">
        <v>980</v>
      </c>
      <c r="R4" s="893"/>
      <c r="S4" s="891"/>
      <c r="T4" s="903" t="s">
        <v>981</v>
      </c>
      <c r="U4" s="891"/>
      <c r="V4" s="12" t="s">
        <v>982</v>
      </c>
      <c r="W4" s="914"/>
    </row>
    <row r="5" spans="1:23" ht="15" customHeight="1">
      <c r="A5" s="890"/>
      <c r="B5" s="896" t="s">
        <v>983</v>
      </c>
      <c r="C5" s="913"/>
      <c r="D5" s="895" t="s">
        <v>984</v>
      </c>
      <c r="E5" s="913"/>
      <c r="F5" s="896" t="s">
        <v>983</v>
      </c>
      <c r="G5" s="913"/>
      <c r="H5" s="33" t="s">
        <v>984</v>
      </c>
      <c r="I5" s="896" t="s">
        <v>983</v>
      </c>
      <c r="J5" s="913"/>
      <c r="K5" s="895" t="s">
        <v>985</v>
      </c>
      <c r="L5" s="913"/>
      <c r="M5" s="896" t="s">
        <v>983</v>
      </c>
      <c r="N5" s="913"/>
      <c r="O5" s="895" t="s">
        <v>984</v>
      </c>
      <c r="P5" s="913"/>
      <c r="Q5" s="896" t="s">
        <v>983</v>
      </c>
      <c r="R5" s="913"/>
      <c r="S5" s="33" t="s">
        <v>984</v>
      </c>
      <c r="T5" s="10" t="s">
        <v>983</v>
      </c>
      <c r="U5" s="33" t="s">
        <v>984</v>
      </c>
      <c r="V5" s="10" t="s">
        <v>983</v>
      </c>
      <c r="W5" s="914"/>
    </row>
    <row r="6" spans="1:23" ht="15" customHeight="1">
      <c r="A6" s="890"/>
      <c r="B6" s="902" t="s">
        <v>986</v>
      </c>
      <c r="C6" s="890"/>
      <c r="D6" s="902" t="s">
        <v>986</v>
      </c>
      <c r="E6" s="890"/>
      <c r="F6" s="902" t="s">
        <v>986</v>
      </c>
      <c r="G6" s="890"/>
      <c r="H6" s="17" t="s">
        <v>986</v>
      </c>
      <c r="I6" s="902" t="s">
        <v>986</v>
      </c>
      <c r="J6" s="890"/>
      <c r="K6" s="902" t="s">
        <v>986</v>
      </c>
      <c r="L6" s="890"/>
      <c r="M6" s="902" t="s">
        <v>986</v>
      </c>
      <c r="N6" s="890"/>
      <c r="O6" s="902" t="s">
        <v>986</v>
      </c>
      <c r="P6" s="890"/>
      <c r="Q6" s="902" t="s">
        <v>986</v>
      </c>
      <c r="R6" s="890"/>
      <c r="S6" s="17" t="s">
        <v>986</v>
      </c>
      <c r="T6" s="17" t="s">
        <v>986</v>
      </c>
      <c r="U6" s="17" t="s">
        <v>986</v>
      </c>
      <c r="V6" s="17" t="s">
        <v>986</v>
      </c>
      <c r="W6" s="914"/>
    </row>
    <row r="7" spans="1:23" ht="15" customHeight="1">
      <c r="A7" s="891"/>
      <c r="B7" s="880" t="s">
        <v>987</v>
      </c>
      <c r="C7" s="881"/>
      <c r="D7" s="903" t="s">
        <v>988</v>
      </c>
      <c r="E7" s="891"/>
      <c r="F7" s="880" t="s">
        <v>989</v>
      </c>
      <c r="G7" s="881"/>
      <c r="H7" s="12" t="s">
        <v>988</v>
      </c>
      <c r="I7" s="880" t="s">
        <v>989</v>
      </c>
      <c r="J7" s="881"/>
      <c r="K7" s="903" t="s">
        <v>988</v>
      </c>
      <c r="L7" s="891"/>
      <c r="M7" s="880" t="s">
        <v>989</v>
      </c>
      <c r="N7" s="881"/>
      <c r="O7" s="903" t="s">
        <v>988</v>
      </c>
      <c r="P7" s="891"/>
      <c r="Q7" s="880" t="s">
        <v>989</v>
      </c>
      <c r="R7" s="881"/>
      <c r="S7" s="12" t="s">
        <v>988</v>
      </c>
      <c r="T7" s="35" t="s">
        <v>989</v>
      </c>
      <c r="U7" s="12" t="s">
        <v>988</v>
      </c>
      <c r="V7" s="35" t="s">
        <v>989</v>
      </c>
      <c r="W7" s="915"/>
    </row>
    <row r="8" spans="1:23" s="272" customFormat="1" ht="19.5" customHeight="1">
      <c r="A8" s="112" t="s">
        <v>926</v>
      </c>
      <c r="B8" s="882">
        <v>239</v>
      </c>
      <c r="C8" s="883"/>
      <c r="D8" s="884">
        <v>12715</v>
      </c>
      <c r="E8" s="884"/>
      <c r="F8" s="884">
        <v>7</v>
      </c>
      <c r="G8" s="884"/>
      <c r="H8" s="268">
        <v>265</v>
      </c>
      <c r="I8" s="884">
        <v>4</v>
      </c>
      <c r="J8" s="884"/>
      <c r="K8" s="884">
        <v>257</v>
      </c>
      <c r="L8" s="884"/>
      <c r="M8" s="884">
        <v>28</v>
      </c>
      <c r="N8" s="884"/>
      <c r="O8" s="884">
        <v>42</v>
      </c>
      <c r="P8" s="884"/>
      <c r="Q8" s="884">
        <v>3</v>
      </c>
      <c r="R8" s="884"/>
      <c r="S8" s="268">
        <v>8</v>
      </c>
      <c r="T8" s="268">
        <v>35</v>
      </c>
      <c r="U8" s="288">
        <v>1582</v>
      </c>
      <c r="V8" s="294">
        <v>0</v>
      </c>
      <c r="W8" s="270" t="s">
        <v>926</v>
      </c>
    </row>
    <row r="9" spans="1:23" s="272" customFormat="1" ht="19.5" customHeight="1">
      <c r="A9" s="112" t="s">
        <v>990</v>
      </c>
      <c r="B9" s="882">
        <v>269</v>
      </c>
      <c r="C9" s="883"/>
      <c r="D9" s="884">
        <v>14067</v>
      </c>
      <c r="E9" s="884"/>
      <c r="F9" s="884">
        <v>6</v>
      </c>
      <c r="G9" s="884"/>
      <c r="H9" s="268">
        <v>265</v>
      </c>
      <c r="I9" s="884">
        <v>4</v>
      </c>
      <c r="J9" s="884"/>
      <c r="K9" s="884">
        <v>280</v>
      </c>
      <c r="L9" s="884"/>
      <c r="M9" s="884">
        <v>23</v>
      </c>
      <c r="N9" s="884"/>
      <c r="O9" s="884">
        <v>37</v>
      </c>
      <c r="P9" s="884"/>
      <c r="Q9" s="884">
        <v>0</v>
      </c>
      <c r="R9" s="884"/>
      <c r="S9" s="268">
        <v>0</v>
      </c>
      <c r="T9" s="268">
        <v>35</v>
      </c>
      <c r="U9" s="288">
        <v>1577</v>
      </c>
      <c r="V9" s="294">
        <v>0</v>
      </c>
      <c r="W9" s="270" t="s">
        <v>990</v>
      </c>
    </row>
    <row r="10" spans="1:23" s="299" customFormat="1" ht="19.5" customHeight="1">
      <c r="A10" s="295" t="s">
        <v>991</v>
      </c>
      <c r="B10" s="885">
        <v>271</v>
      </c>
      <c r="C10" s="886"/>
      <c r="D10" s="887">
        <v>15947</v>
      </c>
      <c r="E10" s="887"/>
      <c r="F10" s="887">
        <v>6</v>
      </c>
      <c r="G10" s="887"/>
      <c r="H10" s="296">
        <v>265</v>
      </c>
      <c r="I10" s="887">
        <v>3</v>
      </c>
      <c r="J10" s="887"/>
      <c r="K10" s="887">
        <v>275</v>
      </c>
      <c r="L10" s="887"/>
      <c r="M10" s="887">
        <v>26</v>
      </c>
      <c r="N10" s="887"/>
      <c r="O10" s="887">
        <v>43</v>
      </c>
      <c r="P10" s="887"/>
      <c r="Q10" s="887">
        <v>3</v>
      </c>
      <c r="R10" s="887"/>
      <c r="S10" s="296">
        <v>8</v>
      </c>
      <c r="T10" s="296">
        <v>35</v>
      </c>
      <c r="U10" s="323">
        <v>1582</v>
      </c>
      <c r="V10" s="297">
        <v>0</v>
      </c>
      <c r="W10" s="298" t="s">
        <v>991</v>
      </c>
    </row>
    <row r="11" spans="1:23" s="299" customFormat="1" ht="19.5" customHeight="1">
      <c r="A11" s="295" t="s">
        <v>992</v>
      </c>
      <c r="B11" s="885">
        <v>270</v>
      </c>
      <c r="C11" s="886"/>
      <c r="D11" s="887">
        <v>16381</v>
      </c>
      <c r="E11" s="887"/>
      <c r="F11" s="887">
        <v>6</v>
      </c>
      <c r="G11" s="887"/>
      <c r="H11" s="296">
        <v>221</v>
      </c>
      <c r="I11" s="887">
        <v>3</v>
      </c>
      <c r="J11" s="887"/>
      <c r="K11" s="887">
        <v>271</v>
      </c>
      <c r="L11" s="887"/>
      <c r="M11" s="887">
        <v>26</v>
      </c>
      <c r="N11" s="887"/>
      <c r="O11" s="887">
        <v>43</v>
      </c>
      <c r="P11" s="887"/>
      <c r="Q11" s="887">
        <v>3</v>
      </c>
      <c r="R11" s="887"/>
      <c r="S11" s="296">
        <v>6</v>
      </c>
      <c r="T11" s="296">
        <v>35</v>
      </c>
      <c r="U11" s="323">
        <v>1580</v>
      </c>
      <c r="V11" s="297">
        <v>0</v>
      </c>
      <c r="W11" s="298" t="s">
        <v>992</v>
      </c>
    </row>
    <row r="12" spans="1:23" s="299" customFormat="1" ht="19.5" customHeight="1">
      <c r="A12" s="295" t="s">
        <v>993</v>
      </c>
      <c r="B12" s="885">
        <v>284</v>
      </c>
      <c r="C12" s="886"/>
      <c r="D12" s="887">
        <v>17714</v>
      </c>
      <c r="E12" s="887"/>
      <c r="F12" s="887">
        <v>6</v>
      </c>
      <c r="G12" s="887"/>
      <c r="H12" s="296">
        <v>221</v>
      </c>
      <c r="I12" s="887">
        <v>3</v>
      </c>
      <c r="J12" s="887"/>
      <c r="K12" s="887">
        <v>133</v>
      </c>
      <c r="L12" s="887"/>
      <c r="M12" s="887">
        <v>25</v>
      </c>
      <c r="N12" s="887"/>
      <c r="O12" s="887">
        <v>42</v>
      </c>
      <c r="P12" s="887"/>
      <c r="Q12" s="887">
        <v>3</v>
      </c>
      <c r="R12" s="887"/>
      <c r="S12" s="296">
        <v>6</v>
      </c>
      <c r="T12" s="296">
        <v>34</v>
      </c>
      <c r="U12" s="323">
        <v>1542</v>
      </c>
      <c r="V12" s="297">
        <v>0</v>
      </c>
      <c r="W12" s="298" t="s">
        <v>993</v>
      </c>
    </row>
    <row r="13" spans="1:23" s="275" customFormat="1" ht="19.5" customHeight="1">
      <c r="A13" s="273" t="s">
        <v>929</v>
      </c>
      <c r="B13" s="888">
        <f>SUM(B14:B15)</f>
        <v>305</v>
      </c>
      <c r="C13" s="889"/>
      <c r="D13" s="866">
        <f>SUM(D14:D15)</f>
        <v>20198</v>
      </c>
      <c r="E13" s="866"/>
      <c r="F13" s="866">
        <f>SUM(F14:F15)</f>
        <v>6</v>
      </c>
      <c r="G13" s="866"/>
      <c r="H13" s="301">
        <f>SUM(H14:H15)</f>
        <v>249</v>
      </c>
      <c r="I13" s="866">
        <f>SUM(I14:I15)</f>
        <v>4</v>
      </c>
      <c r="J13" s="866"/>
      <c r="K13" s="866">
        <f>SUM(K14:K15)</f>
        <v>159</v>
      </c>
      <c r="L13" s="866"/>
      <c r="M13" s="866">
        <f>SUM(M14:M15)</f>
        <v>30</v>
      </c>
      <c r="N13" s="866"/>
      <c r="O13" s="866">
        <f>SUM(O14:O15)</f>
        <v>45</v>
      </c>
      <c r="P13" s="866"/>
      <c r="Q13" s="866">
        <f>SUM(Q14:Q15)</f>
        <v>0</v>
      </c>
      <c r="R13" s="866"/>
      <c r="S13" s="301">
        <f>SUM(S14:S15)</f>
        <v>0</v>
      </c>
      <c r="T13" s="301">
        <f>SUM(T14:T15)</f>
        <v>34</v>
      </c>
      <c r="U13" s="324">
        <f>SUM(U14:U15)</f>
        <v>1526</v>
      </c>
      <c r="V13" s="302">
        <f>SUM(V14:V15)</f>
        <v>0</v>
      </c>
      <c r="W13" s="303" t="s">
        <v>993</v>
      </c>
    </row>
    <row r="14" spans="1:23" s="272" customFormat="1" ht="19.5" customHeight="1">
      <c r="A14" s="276" t="s">
        <v>945</v>
      </c>
      <c r="B14" s="867">
        <f>SUM(F14,I14,M14,Q14,T14,V14,D29,H29,K29)</f>
        <v>262</v>
      </c>
      <c r="C14" s="868"/>
      <c r="D14" s="869">
        <f>SUM(H14,K14,O14,S14,U14,B29,F29,I29,M29)</f>
        <v>18417</v>
      </c>
      <c r="E14" s="869"/>
      <c r="F14" s="869">
        <v>6</v>
      </c>
      <c r="G14" s="869"/>
      <c r="H14" s="306">
        <v>249</v>
      </c>
      <c r="I14" s="869">
        <v>2</v>
      </c>
      <c r="J14" s="869"/>
      <c r="K14" s="869">
        <v>124</v>
      </c>
      <c r="L14" s="869"/>
      <c r="M14" s="869">
        <v>18</v>
      </c>
      <c r="N14" s="869"/>
      <c r="O14" s="869">
        <v>32</v>
      </c>
      <c r="P14" s="869"/>
      <c r="Q14" s="869">
        <v>0</v>
      </c>
      <c r="R14" s="869"/>
      <c r="S14" s="306">
        <v>0</v>
      </c>
      <c r="T14" s="306">
        <v>28</v>
      </c>
      <c r="U14" s="284">
        <v>1283</v>
      </c>
      <c r="V14" s="307">
        <v>0</v>
      </c>
      <c r="W14" s="308" t="s">
        <v>994</v>
      </c>
    </row>
    <row r="15" spans="1:23" s="272" customFormat="1" ht="19.5" customHeight="1">
      <c r="A15" s="278" t="s">
        <v>995</v>
      </c>
      <c r="B15" s="870">
        <f>SUM(F15,I15,M15,Q15,T15,V15,D30,H30,K30)</f>
        <v>43</v>
      </c>
      <c r="C15" s="871"/>
      <c r="D15" s="872">
        <f>SUM(H15,K15,O15,S15,U15,B30,F30,I30,M30)</f>
        <v>1781</v>
      </c>
      <c r="E15" s="872"/>
      <c r="F15" s="872">
        <v>0</v>
      </c>
      <c r="G15" s="872"/>
      <c r="H15" s="310">
        <v>0</v>
      </c>
      <c r="I15" s="872">
        <v>2</v>
      </c>
      <c r="J15" s="872"/>
      <c r="K15" s="872">
        <v>35</v>
      </c>
      <c r="L15" s="872"/>
      <c r="M15" s="872">
        <v>12</v>
      </c>
      <c r="N15" s="872"/>
      <c r="O15" s="872">
        <v>13</v>
      </c>
      <c r="P15" s="872"/>
      <c r="Q15" s="872">
        <v>0</v>
      </c>
      <c r="R15" s="872"/>
      <c r="S15" s="310">
        <v>0</v>
      </c>
      <c r="T15" s="310">
        <v>6</v>
      </c>
      <c r="U15" s="286">
        <v>243</v>
      </c>
      <c r="V15" s="311">
        <v>0</v>
      </c>
      <c r="W15" s="312" t="s">
        <v>996</v>
      </c>
    </row>
    <row r="16" spans="1:23" ht="12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15" customHeight="1">
      <c r="A17" s="913" t="s">
        <v>32</v>
      </c>
      <c r="B17" s="895" t="s">
        <v>997</v>
      </c>
      <c r="C17" s="913"/>
      <c r="D17" s="895" t="s">
        <v>998</v>
      </c>
      <c r="E17" s="912"/>
      <c r="F17" s="912"/>
      <c r="G17" s="913"/>
      <c r="H17" s="895" t="s">
        <v>999</v>
      </c>
      <c r="I17" s="912"/>
      <c r="J17" s="913"/>
      <c r="K17" s="895" t="s">
        <v>1000</v>
      </c>
      <c r="L17" s="912"/>
      <c r="M17" s="912"/>
      <c r="N17" s="912"/>
      <c r="O17" s="912"/>
      <c r="P17" s="912"/>
      <c r="Q17" s="912"/>
      <c r="R17" s="912"/>
      <c r="S17" s="912"/>
      <c r="T17" s="912"/>
      <c r="U17" s="912"/>
      <c r="V17" s="913"/>
      <c r="W17" s="909" t="s">
        <v>34</v>
      </c>
    </row>
    <row r="18" spans="1:23" ht="15" customHeight="1">
      <c r="A18" s="890"/>
      <c r="B18" s="902"/>
      <c r="C18" s="890"/>
      <c r="D18" s="902"/>
      <c r="E18" s="873"/>
      <c r="F18" s="873"/>
      <c r="G18" s="890"/>
      <c r="H18" s="902"/>
      <c r="I18" s="873"/>
      <c r="J18" s="890"/>
      <c r="K18" s="895" t="s">
        <v>969</v>
      </c>
      <c r="L18" s="912"/>
      <c r="M18" s="912"/>
      <c r="N18" s="913"/>
      <c r="O18" s="895" t="s">
        <v>1001</v>
      </c>
      <c r="P18" s="912"/>
      <c r="Q18" s="912"/>
      <c r="R18" s="913"/>
      <c r="S18" s="874" t="s">
        <v>1002</v>
      </c>
      <c r="T18" s="875"/>
      <c r="U18" s="874" t="s">
        <v>1004</v>
      </c>
      <c r="V18" s="875"/>
      <c r="W18" s="914"/>
    </row>
    <row r="19" spans="1:23" ht="15" customHeight="1">
      <c r="A19" s="890"/>
      <c r="B19" s="903" t="s">
        <v>982</v>
      </c>
      <c r="C19" s="891"/>
      <c r="D19" s="903" t="s">
        <v>1005</v>
      </c>
      <c r="E19" s="893"/>
      <c r="F19" s="893"/>
      <c r="G19" s="891"/>
      <c r="H19" s="903" t="s">
        <v>1006</v>
      </c>
      <c r="I19" s="893"/>
      <c r="J19" s="891"/>
      <c r="K19" s="903" t="s">
        <v>976</v>
      </c>
      <c r="L19" s="893"/>
      <c r="M19" s="893"/>
      <c r="N19" s="891"/>
      <c r="O19" s="903" t="s">
        <v>1007</v>
      </c>
      <c r="P19" s="893"/>
      <c r="Q19" s="893"/>
      <c r="R19" s="891"/>
      <c r="S19" s="876" t="s">
        <v>1008</v>
      </c>
      <c r="T19" s="876"/>
      <c r="U19" s="876" t="s">
        <v>1009</v>
      </c>
      <c r="V19" s="876"/>
      <c r="W19" s="914"/>
    </row>
    <row r="20" spans="1:23" ht="15" customHeight="1">
      <c r="A20" s="890"/>
      <c r="B20" s="895" t="s">
        <v>984</v>
      </c>
      <c r="C20" s="913"/>
      <c r="D20" s="896" t="s">
        <v>983</v>
      </c>
      <c r="E20" s="913"/>
      <c r="F20" s="895" t="s">
        <v>984</v>
      </c>
      <c r="G20" s="913"/>
      <c r="H20" s="10" t="s">
        <v>983</v>
      </c>
      <c r="I20" s="895" t="s">
        <v>984</v>
      </c>
      <c r="J20" s="913"/>
      <c r="K20" s="896" t="s">
        <v>983</v>
      </c>
      <c r="L20" s="913"/>
      <c r="M20" s="895" t="s">
        <v>984</v>
      </c>
      <c r="N20" s="913"/>
      <c r="O20" s="896" t="s">
        <v>983</v>
      </c>
      <c r="P20" s="913"/>
      <c r="Q20" s="895" t="s">
        <v>984</v>
      </c>
      <c r="R20" s="913"/>
      <c r="S20" s="10" t="s">
        <v>983</v>
      </c>
      <c r="T20" s="33" t="s">
        <v>984</v>
      </c>
      <c r="U20" s="10" t="s">
        <v>983</v>
      </c>
      <c r="V20" s="33" t="s">
        <v>984</v>
      </c>
      <c r="W20" s="914"/>
    </row>
    <row r="21" spans="1:23" ht="15" customHeight="1">
      <c r="A21" s="890"/>
      <c r="B21" s="902" t="s">
        <v>986</v>
      </c>
      <c r="C21" s="890"/>
      <c r="D21" s="902" t="s">
        <v>986</v>
      </c>
      <c r="E21" s="890"/>
      <c r="F21" s="902" t="s">
        <v>986</v>
      </c>
      <c r="G21" s="890"/>
      <c r="H21" s="17" t="s">
        <v>986</v>
      </c>
      <c r="I21" s="902" t="s">
        <v>986</v>
      </c>
      <c r="J21" s="890"/>
      <c r="K21" s="902" t="s">
        <v>986</v>
      </c>
      <c r="L21" s="890"/>
      <c r="M21" s="902" t="s">
        <v>986</v>
      </c>
      <c r="N21" s="890"/>
      <c r="O21" s="902" t="s">
        <v>986</v>
      </c>
      <c r="P21" s="890"/>
      <c r="Q21" s="902" t="s">
        <v>986</v>
      </c>
      <c r="R21" s="890"/>
      <c r="S21" s="17" t="s">
        <v>986</v>
      </c>
      <c r="T21" s="17" t="s">
        <v>986</v>
      </c>
      <c r="U21" s="17" t="s">
        <v>986</v>
      </c>
      <c r="V21" s="17" t="s">
        <v>986</v>
      </c>
      <c r="W21" s="914"/>
    </row>
    <row r="22" spans="1:23" ht="15" customHeight="1">
      <c r="A22" s="891"/>
      <c r="B22" s="903" t="s">
        <v>988</v>
      </c>
      <c r="C22" s="891"/>
      <c r="D22" s="880" t="s">
        <v>989</v>
      </c>
      <c r="E22" s="881"/>
      <c r="F22" s="903" t="s">
        <v>988</v>
      </c>
      <c r="G22" s="891"/>
      <c r="H22" s="35" t="s">
        <v>989</v>
      </c>
      <c r="I22" s="903" t="s">
        <v>988</v>
      </c>
      <c r="J22" s="891"/>
      <c r="K22" s="880" t="s">
        <v>989</v>
      </c>
      <c r="L22" s="881"/>
      <c r="M22" s="903" t="s">
        <v>988</v>
      </c>
      <c r="N22" s="891"/>
      <c r="O22" s="880" t="s">
        <v>989</v>
      </c>
      <c r="P22" s="881"/>
      <c r="Q22" s="903" t="s">
        <v>988</v>
      </c>
      <c r="R22" s="891"/>
      <c r="S22" s="35" t="s">
        <v>989</v>
      </c>
      <c r="T22" s="12" t="s">
        <v>988</v>
      </c>
      <c r="U22" s="35" t="s">
        <v>989</v>
      </c>
      <c r="V22" s="12" t="s">
        <v>988</v>
      </c>
      <c r="W22" s="915"/>
    </row>
    <row r="23" spans="1:23" s="272" customFormat="1" ht="19.5" customHeight="1">
      <c r="A23" s="270" t="s">
        <v>926</v>
      </c>
      <c r="B23" s="877">
        <v>3296</v>
      </c>
      <c r="C23" s="878"/>
      <c r="D23" s="878">
        <v>38</v>
      </c>
      <c r="E23" s="878"/>
      <c r="F23" s="878">
        <v>4289</v>
      </c>
      <c r="G23" s="878"/>
      <c r="H23" s="288">
        <v>55</v>
      </c>
      <c r="I23" s="878">
        <v>1156</v>
      </c>
      <c r="J23" s="878"/>
      <c r="K23" s="878">
        <v>69</v>
      </c>
      <c r="L23" s="878"/>
      <c r="M23" s="879">
        <v>1820</v>
      </c>
      <c r="N23" s="879"/>
      <c r="O23" s="878">
        <v>64</v>
      </c>
      <c r="P23" s="878"/>
      <c r="Q23" s="878">
        <v>847</v>
      </c>
      <c r="R23" s="878"/>
      <c r="S23" s="313">
        <v>0</v>
      </c>
      <c r="T23" s="268">
        <v>554</v>
      </c>
      <c r="U23" s="269">
        <v>5</v>
      </c>
      <c r="V23" s="294">
        <v>419</v>
      </c>
      <c r="W23" s="270" t="s">
        <v>926</v>
      </c>
    </row>
    <row r="24" spans="1:23" s="272" customFormat="1" ht="19.5" customHeight="1">
      <c r="A24" s="270" t="s">
        <v>990</v>
      </c>
      <c r="B24" s="877">
        <v>3475</v>
      </c>
      <c r="C24" s="878"/>
      <c r="D24" s="878">
        <v>72</v>
      </c>
      <c r="E24" s="878"/>
      <c r="F24" s="878">
        <v>5630</v>
      </c>
      <c r="G24" s="878"/>
      <c r="H24" s="288">
        <v>56</v>
      </c>
      <c r="I24" s="878">
        <v>1164</v>
      </c>
      <c r="J24" s="878"/>
      <c r="K24" s="878">
        <v>73</v>
      </c>
      <c r="L24" s="878"/>
      <c r="M24" s="879">
        <v>1639</v>
      </c>
      <c r="N24" s="879"/>
      <c r="O24" s="878">
        <v>66</v>
      </c>
      <c r="P24" s="878"/>
      <c r="Q24" s="878">
        <v>907</v>
      </c>
      <c r="R24" s="878"/>
      <c r="S24" s="313">
        <v>0</v>
      </c>
      <c r="T24" s="268">
        <v>708</v>
      </c>
      <c r="U24" s="269">
        <v>7</v>
      </c>
      <c r="V24" s="294">
        <v>24</v>
      </c>
      <c r="W24" s="270" t="s">
        <v>990</v>
      </c>
    </row>
    <row r="25" spans="1:23" s="299" customFormat="1" ht="19.5" customHeight="1">
      <c r="A25" s="295" t="s">
        <v>991</v>
      </c>
      <c r="B25" s="858">
        <v>3592</v>
      </c>
      <c r="C25" s="859"/>
      <c r="D25" s="859">
        <v>65</v>
      </c>
      <c r="E25" s="859"/>
      <c r="F25" s="859">
        <v>6621</v>
      </c>
      <c r="G25" s="859"/>
      <c r="H25" s="322">
        <v>61</v>
      </c>
      <c r="I25" s="859">
        <v>1208</v>
      </c>
      <c r="J25" s="859"/>
      <c r="K25" s="878">
        <v>72</v>
      </c>
      <c r="L25" s="878"/>
      <c r="M25" s="859">
        <v>2353</v>
      </c>
      <c r="N25" s="859"/>
      <c r="O25" s="859">
        <v>66</v>
      </c>
      <c r="P25" s="859"/>
      <c r="Q25" s="859">
        <v>963</v>
      </c>
      <c r="R25" s="859"/>
      <c r="S25" s="315">
        <v>0</v>
      </c>
      <c r="T25" s="314">
        <v>792</v>
      </c>
      <c r="U25" s="315">
        <v>6</v>
      </c>
      <c r="V25" s="314">
        <v>598</v>
      </c>
      <c r="W25" s="316" t="s">
        <v>991</v>
      </c>
    </row>
    <row r="26" spans="1:23" s="299" customFormat="1" ht="19.5" customHeight="1">
      <c r="A26" s="295" t="s">
        <v>992</v>
      </c>
      <c r="B26" s="858">
        <v>3703</v>
      </c>
      <c r="C26" s="859"/>
      <c r="D26" s="859">
        <v>68</v>
      </c>
      <c r="E26" s="859"/>
      <c r="F26" s="859">
        <v>7049</v>
      </c>
      <c r="G26" s="859"/>
      <c r="H26" s="322">
        <v>56</v>
      </c>
      <c r="I26" s="859">
        <v>1090</v>
      </c>
      <c r="J26" s="859"/>
      <c r="K26" s="878">
        <v>73</v>
      </c>
      <c r="L26" s="878"/>
      <c r="M26" s="859">
        <v>2418</v>
      </c>
      <c r="N26" s="859"/>
      <c r="O26" s="859">
        <v>68</v>
      </c>
      <c r="P26" s="859"/>
      <c r="Q26" s="859">
        <v>999</v>
      </c>
      <c r="R26" s="859"/>
      <c r="S26" s="315">
        <v>0</v>
      </c>
      <c r="T26" s="314">
        <v>808</v>
      </c>
      <c r="U26" s="315">
        <v>5</v>
      </c>
      <c r="V26" s="314">
        <v>611</v>
      </c>
      <c r="W26" s="316" t="s">
        <v>992</v>
      </c>
    </row>
    <row r="27" spans="1:23" s="299" customFormat="1" ht="19.5" customHeight="1">
      <c r="A27" s="295" t="s">
        <v>993</v>
      </c>
      <c r="B27" s="858">
        <v>3807</v>
      </c>
      <c r="C27" s="859"/>
      <c r="D27" s="859">
        <v>66</v>
      </c>
      <c r="E27" s="859"/>
      <c r="F27" s="859">
        <v>8133</v>
      </c>
      <c r="G27" s="859"/>
      <c r="H27" s="322">
        <v>57</v>
      </c>
      <c r="I27" s="859">
        <v>1189</v>
      </c>
      <c r="J27" s="859"/>
      <c r="K27" s="878">
        <v>90</v>
      </c>
      <c r="L27" s="878"/>
      <c r="M27" s="859">
        <v>2641</v>
      </c>
      <c r="N27" s="859"/>
      <c r="O27" s="859">
        <v>85</v>
      </c>
      <c r="P27" s="859"/>
      <c r="Q27" s="859">
        <v>1166</v>
      </c>
      <c r="R27" s="859"/>
      <c r="S27" s="315">
        <v>0</v>
      </c>
      <c r="T27" s="314">
        <v>838</v>
      </c>
      <c r="U27" s="315">
        <v>5</v>
      </c>
      <c r="V27" s="314">
        <v>637</v>
      </c>
      <c r="W27" s="316" t="s">
        <v>993</v>
      </c>
    </row>
    <row r="28" spans="1:23" s="275" customFormat="1" ht="19.5" customHeight="1">
      <c r="A28" s="273" t="s">
        <v>929</v>
      </c>
      <c r="B28" s="860">
        <f>SUM(B29:C30)</f>
        <v>3828</v>
      </c>
      <c r="C28" s="861"/>
      <c r="D28" s="861">
        <f>SUM(D29:E30)</f>
        <v>74</v>
      </c>
      <c r="E28" s="861"/>
      <c r="F28" s="861">
        <f>SUM(F29:G30)</f>
        <v>10280</v>
      </c>
      <c r="G28" s="861"/>
      <c r="H28" s="290">
        <f>SUM(H29:H30)</f>
        <v>60</v>
      </c>
      <c r="I28" s="861">
        <f>SUM(I29:J30)</f>
        <v>1424</v>
      </c>
      <c r="J28" s="861"/>
      <c r="K28" s="861">
        <f>SUM(K29:K30)</f>
        <v>97</v>
      </c>
      <c r="L28" s="861"/>
      <c r="M28" s="861">
        <f>SUM(M29:M30)</f>
        <v>2687</v>
      </c>
      <c r="N28" s="861"/>
      <c r="O28" s="861">
        <f>SUM(O29:O30)</f>
        <v>92</v>
      </c>
      <c r="P28" s="861"/>
      <c r="Q28" s="861">
        <f>SUM(Q29:Q30)</f>
        <v>1185</v>
      </c>
      <c r="R28" s="861"/>
      <c r="S28" s="318">
        <f>SUM(S29:S30)</f>
        <v>0</v>
      </c>
      <c r="T28" s="317">
        <f>SUM(T29:T30)</f>
        <v>861</v>
      </c>
      <c r="U28" s="318">
        <f>SUM(U29:U30)</f>
        <v>5</v>
      </c>
      <c r="V28" s="317">
        <f>SUM(V29:V30)</f>
        <v>641</v>
      </c>
      <c r="W28" s="274" t="s">
        <v>929</v>
      </c>
    </row>
    <row r="29" spans="1:23" s="272" customFormat="1" ht="19.5" customHeight="1">
      <c r="A29" s="276" t="s">
        <v>945</v>
      </c>
      <c r="B29" s="862">
        <v>3020</v>
      </c>
      <c r="C29" s="879"/>
      <c r="D29" s="879">
        <v>73</v>
      </c>
      <c r="E29" s="879"/>
      <c r="F29" s="879">
        <v>10185</v>
      </c>
      <c r="G29" s="879"/>
      <c r="H29" s="284">
        <v>58</v>
      </c>
      <c r="I29" s="879">
        <v>1392</v>
      </c>
      <c r="J29" s="879"/>
      <c r="K29" s="879">
        <f>SUM(O29,S29,U29)</f>
        <v>77</v>
      </c>
      <c r="L29" s="879"/>
      <c r="M29" s="879">
        <f>SUM(Q29,T29,V29)</f>
        <v>2132</v>
      </c>
      <c r="N29" s="879"/>
      <c r="O29" s="879">
        <v>73</v>
      </c>
      <c r="P29" s="879"/>
      <c r="Q29" s="879">
        <v>1063</v>
      </c>
      <c r="R29" s="879"/>
      <c r="S29" s="305">
        <v>0</v>
      </c>
      <c r="T29" s="306">
        <v>560</v>
      </c>
      <c r="U29" s="319">
        <v>4</v>
      </c>
      <c r="V29" s="320">
        <v>509</v>
      </c>
      <c r="W29" s="321" t="s">
        <v>994</v>
      </c>
    </row>
    <row r="30" spans="1:23" s="272" customFormat="1" ht="19.5" customHeight="1">
      <c r="A30" s="278" t="s">
        <v>995</v>
      </c>
      <c r="B30" s="821">
        <v>808</v>
      </c>
      <c r="C30" s="820"/>
      <c r="D30" s="820">
        <v>1</v>
      </c>
      <c r="E30" s="820"/>
      <c r="F30" s="820">
        <v>95</v>
      </c>
      <c r="G30" s="820"/>
      <c r="H30" s="286">
        <v>2</v>
      </c>
      <c r="I30" s="820">
        <v>32</v>
      </c>
      <c r="J30" s="820"/>
      <c r="K30" s="820">
        <f>SUM(O30,S30,U30)</f>
        <v>20</v>
      </c>
      <c r="L30" s="820"/>
      <c r="M30" s="820">
        <f>SUM(Q30,T30,V30)</f>
        <v>555</v>
      </c>
      <c r="N30" s="820"/>
      <c r="O30" s="820">
        <v>19</v>
      </c>
      <c r="P30" s="820"/>
      <c r="Q30" s="820">
        <v>122</v>
      </c>
      <c r="R30" s="820"/>
      <c r="S30" s="309">
        <v>0</v>
      </c>
      <c r="T30" s="310">
        <v>301</v>
      </c>
      <c r="U30" s="319">
        <v>1</v>
      </c>
      <c r="V30" s="320">
        <v>132</v>
      </c>
      <c r="W30" s="321" t="s">
        <v>996</v>
      </c>
    </row>
    <row r="31" spans="1:23" ht="13.5" customHeight="1">
      <c r="A31" s="18" t="s">
        <v>1202</v>
      </c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U31" s="19"/>
      <c r="V31" s="19"/>
      <c r="W31" s="25" t="s">
        <v>1203</v>
      </c>
    </row>
    <row r="32" spans="1:23" ht="13.5" customHeight="1">
      <c r="A32" s="1" t="s">
        <v>447</v>
      </c>
      <c r="B32" s="20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U32" s="20"/>
      <c r="V32" s="20"/>
      <c r="W32" s="22"/>
    </row>
    <row r="33" s="231" customFormat="1" ht="13.5" customHeight="1">
      <c r="A33" s="39" t="s">
        <v>448</v>
      </c>
    </row>
    <row r="34" spans="1:8" s="231" customFormat="1" ht="13.5" customHeight="1">
      <c r="A34" s="822" t="s">
        <v>449</v>
      </c>
      <c r="B34" s="822"/>
      <c r="C34" s="822"/>
      <c r="D34" s="822"/>
      <c r="E34" s="822"/>
      <c r="F34" s="822"/>
      <c r="G34" s="822"/>
      <c r="H34" s="822"/>
    </row>
    <row r="35" s="231" customFormat="1" ht="13.5" customHeight="1">
      <c r="A35" s="231" t="s">
        <v>450</v>
      </c>
    </row>
  </sheetData>
  <mergeCells count="212">
    <mergeCell ref="A34:H34"/>
    <mergeCell ref="K30:L30"/>
    <mergeCell ref="M30:N30"/>
    <mergeCell ref="O30:P30"/>
    <mergeCell ref="Q30:R30"/>
    <mergeCell ref="B30:C30"/>
    <mergeCell ref="D30:E30"/>
    <mergeCell ref="F30:G30"/>
    <mergeCell ref="I30:J30"/>
    <mergeCell ref="K29:L29"/>
    <mergeCell ref="M29:N29"/>
    <mergeCell ref="O29:P29"/>
    <mergeCell ref="Q29:R29"/>
    <mergeCell ref="B29:C29"/>
    <mergeCell ref="D29:E29"/>
    <mergeCell ref="F29:G29"/>
    <mergeCell ref="I29:J29"/>
    <mergeCell ref="K28:L28"/>
    <mergeCell ref="M28:N28"/>
    <mergeCell ref="O28:P28"/>
    <mergeCell ref="Q28:R28"/>
    <mergeCell ref="B28:C28"/>
    <mergeCell ref="D28:E28"/>
    <mergeCell ref="F28:G28"/>
    <mergeCell ref="I28:J28"/>
    <mergeCell ref="K27:L27"/>
    <mergeCell ref="M27:N27"/>
    <mergeCell ref="O27:P27"/>
    <mergeCell ref="Q27:R27"/>
    <mergeCell ref="B27:C27"/>
    <mergeCell ref="D27:E27"/>
    <mergeCell ref="F27:G27"/>
    <mergeCell ref="I27:J27"/>
    <mergeCell ref="K26:L26"/>
    <mergeCell ref="M26:N26"/>
    <mergeCell ref="O26:P26"/>
    <mergeCell ref="Q26:R26"/>
    <mergeCell ref="B26:C26"/>
    <mergeCell ref="D26:E26"/>
    <mergeCell ref="F26:G26"/>
    <mergeCell ref="I26:J26"/>
    <mergeCell ref="K25:L25"/>
    <mergeCell ref="M25:N25"/>
    <mergeCell ref="O25:P25"/>
    <mergeCell ref="Q25:R25"/>
    <mergeCell ref="B25:C25"/>
    <mergeCell ref="D25:E25"/>
    <mergeCell ref="F25:G25"/>
    <mergeCell ref="I25:J25"/>
    <mergeCell ref="K24:L24"/>
    <mergeCell ref="M24:N24"/>
    <mergeCell ref="O24:P24"/>
    <mergeCell ref="Q24:R24"/>
    <mergeCell ref="B24:C24"/>
    <mergeCell ref="D24:E24"/>
    <mergeCell ref="F24:G24"/>
    <mergeCell ref="I24:J24"/>
    <mergeCell ref="K23:L23"/>
    <mergeCell ref="M23:N23"/>
    <mergeCell ref="O23:P23"/>
    <mergeCell ref="Q23:R23"/>
    <mergeCell ref="B23:C23"/>
    <mergeCell ref="D23:E23"/>
    <mergeCell ref="F23:G23"/>
    <mergeCell ref="I23:J23"/>
    <mergeCell ref="K22:L22"/>
    <mergeCell ref="M22:N22"/>
    <mergeCell ref="O22:P22"/>
    <mergeCell ref="Q22:R22"/>
    <mergeCell ref="B22:C22"/>
    <mergeCell ref="D22:E22"/>
    <mergeCell ref="F22:G22"/>
    <mergeCell ref="I22:J22"/>
    <mergeCell ref="K21:L21"/>
    <mergeCell ref="M21:N21"/>
    <mergeCell ref="O21:P21"/>
    <mergeCell ref="Q21:R21"/>
    <mergeCell ref="B21:C21"/>
    <mergeCell ref="D21:E21"/>
    <mergeCell ref="F21:G21"/>
    <mergeCell ref="I21:J21"/>
    <mergeCell ref="K20:L20"/>
    <mergeCell ref="M20:N20"/>
    <mergeCell ref="O20:P20"/>
    <mergeCell ref="Q20:R20"/>
    <mergeCell ref="B20:C20"/>
    <mergeCell ref="D20:E20"/>
    <mergeCell ref="F20:G20"/>
    <mergeCell ref="I20:J20"/>
    <mergeCell ref="O18:R18"/>
    <mergeCell ref="S18:T18"/>
    <mergeCell ref="U18:V18"/>
    <mergeCell ref="B19:C19"/>
    <mergeCell ref="D19:G19"/>
    <mergeCell ref="H19:J19"/>
    <mergeCell ref="K19:N19"/>
    <mergeCell ref="O19:R19"/>
    <mergeCell ref="S19:T19"/>
    <mergeCell ref="U19:V19"/>
    <mergeCell ref="B18:C18"/>
    <mergeCell ref="D18:G18"/>
    <mergeCell ref="H18:J18"/>
    <mergeCell ref="K18:N18"/>
    <mergeCell ref="B17:C17"/>
    <mergeCell ref="D17:G17"/>
    <mergeCell ref="H17:J17"/>
    <mergeCell ref="K17:V17"/>
    <mergeCell ref="K15:L15"/>
    <mergeCell ref="M15:N15"/>
    <mergeCell ref="O15:P15"/>
    <mergeCell ref="Q15:R15"/>
    <mergeCell ref="B15:C15"/>
    <mergeCell ref="D15:E15"/>
    <mergeCell ref="F15:G15"/>
    <mergeCell ref="I15:J15"/>
    <mergeCell ref="K14:L14"/>
    <mergeCell ref="M14:N14"/>
    <mergeCell ref="O14:P14"/>
    <mergeCell ref="Q14:R14"/>
    <mergeCell ref="B14:C14"/>
    <mergeCell ref="D14:E14"/>
    <mergeCell ref="F14:G14"/>
    <mergeCell ref="I14:J14"/>
    <mergeCell ref="K13:L13"/>
    <mergeCell ref="M13:N13"/>
    <mergeCell ref="O13:P13"/>
    <mergeCell ref="Q13:R13"/>
    <mergeCell ref="B13:C13"/>
    <mergeCell ref="D13:E13"/>
    <mergeCell ref="F13:G13"/>
    <mergeCell ref="I13:J13"/>
    <mergeCell ref="K12:L12"/>
    <mergeCell ref="M12:N12"/>
    <mergeCell ref="O12:P12"/>
    <mergeCell ref="Q12:R12"/>
    <mergeCell ref="B12:C12"/>
    <mergeCell ref="D12:E12"/>
    <mergeCell ref="F12:G12"/>
    <mergeCell ref="I12:J12"/>
    <mergeCell ref="K11:L11"/>
    <mergeCell ref="M11:N11"/>
    <mergeCell ref="O11:P11"/>
    <mergeCell ref="Q11:R11"/>
    <mergeCell ref="B11:C11"/>
    <mergeCell ref="D11:E11"/>
    <mergeCell ref="F11:G11"/>
    <mergeCell ref="I11:J11"/>
    <mergeCell ref="K10:L10"/>
    <mergeCell ref="M10:N10"/>
    <mergeCell ref="O10:P10"/>
    <mergeCell ref="Q10:R10"/>
    <mergeCell ref="B10:C10"/>
    <mergeCell ref="D10:E10"/>
    <mergeCell ref="F10:G10"/>
    <mergeCell ref="I10:J10"/>
    <mergeCell ref="K9:L9"/>
    <mergeCell ref="M9:N9"/>
    <mergeCell ref="O9:P9"/>
    <mergeCell ref="Q9:R9"/>
    <mergeCell ref="B9:C9"/>
    <mergeCell ref="D9:E9"/>
    <mergeCell ref="F9:G9"/>
    <mergeCell ref="I9:J9"/>
    <mergeCell ref="K8:L8"/>
    <mergeCell ref="M8:N8"/>
    <mergeCell ref="O8:P8"/>
    <mergeCell ref="Q8:R8"/>
    <mergeCell ref="B8:C8"/>
    <mergeCell ref="D8:E8"/>
    <mergeCell ref="F8:G8"/>
    <mergeCell ref="I8:J8"/>
    <mergeCell ref="K7:L7"/>
    <mergeCell ref="M7:N7"/>
    <mergeCell ref="O7:P7"/>
    <mergeCell ref="Q7:R7"/>
    <mergeCell ref="I5:J5"/>
    <mergeCell ref="B7:C7"/>
    <mergeCell ref="D7:E7"/>
    <mergeCell ref="F7:G7"/>
    <mergeCell ref="I7:J7"/>
    <mergeCell ref="B6:C6"/>
    <mergeCell ref="D6:E6"/>
    <mergeCell ref="F6:G6"/>
    <mergeCell ref="I6:J6"/>
    <mergeCell ref="D5:E5"/>
    <mergeCell ref="Q4:S4"/>
    <mergeCell ref="T4:U4"/>
    <mergeCell ref="Q5:R5"/>
    <mergeCell ref="K6:L6"/>
    <mergeCell ref="M6:N6"/>
    <mergeCell ref="O6:P6"/>
    <mergeCell ref="Q6:R6"/>
    <mergeCell ref="F5:G5"/>
    <mergeCell ref="W17:W22"/>
    <mergeCell ref="B4:E4"/>
    <mergeCell ref="F4:H4"/>
    <mergeCell ref="I4:L4"/>
    <mergeCell ref="M4:P4"/>
    <mergeCell ref="K5:L5"/>
    <mergeCell ref="M5:N5"/>
    <mergeCell ref="O5:P5"/>
    <mergeCell ref="W3:W7"/>
    <mergeCell ref="A17:A22"/>
    <mergeCell ref="A1:W1"/>
    <mergeCell ref="B3:E3"/>
    <mergeCell ref="F3:H3"/>
    <mergeCell ref="I3:L3"/>
    <mergeCell ref="M3:P3"/>
    <mergeCell ref="Q3:S3"/>
    <mergeCell ref="T3:U3"/>
    <mergeCell ref="A3:A7"/>
    <mergeCell ref="B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100" workbookViewId="0" topLeftCell="D7">
      <selection activeCell="O12" sqref="O12"/>
    </sheetView>
  </sheetViews>
  <sheetFormatPr defaultColWidth="9.140625" defaultRowHeight="12.75"/>
  <cols>
    <col min="1" max="1" width="16.140625" style="1" customWidth="1"/>
    <col min="2" max="17" width="8.140625" style="1" customWidth="1"/>
    <col min="18" max="18" width="18.28125" style="1" customWidth="1"/>
    <col min="19" max="16384" width="9.140625" style="1" customWidth="1"/>
  </cols>
  <sheetData>
    <row r="1" spans="1:18" ht="32.25" customHeight="1">
      <c r="A1" s="905" t="s">
        <v>349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</row>
    <row r="2" spans="1:18" ht="16.5" customHeight="1">
      <c r="A2" s="40" t="s">
        <v>350</v>
      </c>
      <c r="B2" s="4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04"/>
      <c r="Q2" s="204"/>
      <c r="R2" s="32" t="s">
        <v>351</v>
      </c>
    </row>
    <row r="3" spans="1:19" ht="27" customHeight="1">
      <c r="A3" s="6"/>
      <c r="B3" s="895" t="s">
        <v>352</v>
      </c>
      <c r="C3" s="912"/>
      <c r="D3" s="912"/>
      <c r="E3" s="912"/>
      <c r="F3" s="912"/>
      <c r="G3" s="912"/>
      <c r="H3" s="912"/>
      <c r="I3" s="913"/>
      <c r="J3" s="895" t="s">
        <v>353</v>
      </c>
      <c r="K3" s="912"/>
      <c r="L3" s="912"/>
      <c r="M3" s="912"/>
      <c r="N3" s="912"/>
      <c r="O3" s="912"/>
      <c r="P3" s="912"/>
      <c r="Q3" s="5"/>
      <c r="R3" s="36"/>
      <c r="S3" s="20"/>
    </row>
    <row r="4" spans="1:19" ht="27" customHeight="1">
      <c r="A4" s="9"/>
      <c r="B4" s="895" t="s">
        <v>354</v>
      </c>
      <c r="C4" s="913"/>
      <c r="D4" s="896" t="s">
        <v>355</v>
      </c>
      <c r="E4" s="913"/>
      <c r="F4" s="895" t="s">
        <v>356</v>
      </c>
      <c r="G4" s="913"/>
      <c r="H4" s="895" t="s">
        <v>357</v>
      </c>
      <c r="I4" s="913"/>
      <c r="J4" s="895" t="s">
        <v>354</v>
      </c>
      <c r="K4" s="913"/>
      <c r="L4" s="896" t="s">
        <v>355</v>
      </c>
      <c r="M4" s="913"/>
      <c r="N4" s="895" t="s">
        <v>356</v>
      </c>
      <c r="O4" s="913"/>
      <c r="P4" s="895" t="s">
        <v>357</v>
      </c>
      <c r="Q4" s="913"/>
      <c r="R4" s="38"/>
      <c r="S4" s="20"/>
    </row>
    <row r="5" spans="1:19" ht="27" customHeight="1">
      <c r="A5" s="9"/>
      <c r="B5" s="903" t="s">
        <v>976</v>
      </c>
      <c r="C5" s="891"/>
      <c r="D5" s="978" t="s">
        <v>358</v>
      </c>
      <c r="E5" s="891"/>
      <c r="F5" s="978" t="s">
        <v>359</v>
      </c>
      <c r="G5" s="891"/>
      <c r="H5" s="903" t="s">
        <v>360</v>
      </c>
      <c r="I5" s="891"/>
      <c r="J5" s="903" t="s">
        <v>976</v>
      </c>
      <c r="K5" s="891"/>
      <c r="L5" s="978" t="s">
        <v>358</v>
      </c>
      <c r="M5" s="891"/>
      <c r="N5" s="978" t="s">
        <v>359</v>
      </c>
      <c r="O5" s="891"/>
      <c r="P5" s="903" t="s">
        <v>360</v>
      </c>
      <c r="Q5" s="891"/>
      <c r="R5" s="38"/>
      <c r="S5" s="20"/>
    </row>
    <row r="6" spans="1:19" ht="27" customHeight="1">
      <c r="A6" s="9"/>
      <c r="B6" s="33" t="s">
        <v>361</v>
      </c>
      <c r="C6" s="33" t="s">
        <v>362</v>
      </c>
      <c r="D6" s="33" t="s">
        <v>361</v>
      </c>
      <c r="E6" s="33" t="s">
        <v>362</v>
      </c>
      <c r="F6" s="33" t="s">
        <v>361</v>
      </c>
      <c r="G6" s="33" t="s">
        <v>362</v>
      </c>
      <c r="H6" s="33" t="s">
        <v>361</v>
      </c>
      <c r="I6" s="33" t="s">
        <v>362</v>
      </c>
      <c r="J6" s="33" t="s">
        <v>361</v>
      </c>
      <c r="K6" s="33" t="s">
        <v>362</v>
      </c>
      <c r="L6" s="33" t="s">
        <v>361</v>
      </c>
      <c r="M6" s="33" t="s">
        <v>362</v>
      </c>
      <c r="N6" s="33" t="s">
        <v>361</v>
      </c>
      <c r="O6" s="33" t="s">
        <v>362</v>
      </c>
      <c r="P6" s="33" t="s">
        <v>361</v>
      </c>
      <c r="Q6" s="33" t="s">
        <v>362</v>
      </c>
      <c r="R6" s="42"/>
      <c r="S6" s="20"/>
    </row>
    <row r="7" spans="1:19" ht="27" customHeight="1">
      <c r="A7" s="13"/>
      <c r="B7" s="12" t="s">
        <v>363</v>
      </c>
      <c r="C7" s="12" t="s">
        <v>364</v>
      </c>
      <c r="D7" s="12" t="s">
        <v>363</v>
      </c>
      <c r="E7" s="12" t="s">
        <v>364</v>
      </c>
      <c r="F7" s="12" t="s">
        <v>363</v>
      </c>
      <c r="G7" s="12" t="s">
        <v>364</v>
      </c>
      <c r="H7" s="12" t="s">
        <v>363</v>
      </c>
      <c r="I7" s="12" t="s">
        <v>364</v>
      </c>
      <c r="J7" s="12" t="s">
        <v>363</v>
      </c>
      <c r="K7" s="12" t="s">
        <v>364</v>
      </c>
      <c r="L7" s="12" t="s">
        <v>363</v>
      </c>
      <c r="M7" s="12" t="s">
        <v>364</v>
      </c>
      <c r="N7" s="12" t="s">
        <v>363</v>
      </c>
      <c r="O7" s="12" t="s">
        <v>364</v>
      </c>
      <c r="P7" s="12" t="s">
        <v>363</v>
      </c>
      <c r="Q7" s="12" t="s">
        <v>364</v>
      </c>
      <c r="R7" s="43"/>
      <c r="S7" s="20"/>
    </row>
    <row r="8" spans="1:18" s="272" customFormat="1" ht="42" customHeight="1">
      <c r="A8" s="112" t="s">
        <v>926</v>
      </c>
      <c r="B8" s="622">
        <v>23182</v>
      </c>
      <c r="C8" s="622">
        <v>56669</v>
      </c>
      <c r="D8" s="623">
        <v>20517</v>
      </c>
      <c r="E8" s="623">
        <v>53209</v>
      </c>
      <c r="F8" s="623">
        <v>1658</v>
      </c>
      <c r="G8" s="623">
        <v>2898</v>
      </c>
      <c r="H8" s="623">
        <v>1007</v>
      </c>
      <c r="I8" s="624">
        <v>562</v>
      </c>
      <c r="J8" s="284">
        <v>169</v>
      </c>
      <c r="K8" s="293">
        <v>91</v>
      </c>
      <c r="L8" s="442">
        <v>122</v>
      </c>
      <c r="M8" s="442">
        <v>76</v>
      </c>
      <c r="N8" s="442">
        <v>33</v>
      </c>
      <c r="O8" s="442">
        <v>8</v>
      </c>
      <c r="P8" s="442">
        <v>14</v>
      </c>
      <c r="Q8" s="810">
        <v>7</v>
      </c>
      <c r="R8" s="270" t="s">
        <v>926</v>
      </c>
    </row>
    <row r="9" spans="1:18" s="272" customFormat="1" ht="42" customHeight="1">
      <c r="A9" s="112" t="s">
        <v>990</v>
      </c>
      <c r="B9" s="622">
        <v>24285</v>
      </c>
      <c r="C9" s="622">
        <v>51543</v>
      </c>
      <c r="D9" s="623">
        <v>21395</v>
      </c>
      <c r="E9" s="623">
        <v>48022</v>
      </c>
      <c r="F9" s="623">
        <v>1720</v>
      </c>
      <c r="G9" s="623">
        <v>2701</v>
      </c>
      <c r="H9" s="623">
        <v>1170</v>
      </c>
      <c r="I9" s="624">
        <v>820</v>
      </c>
      <c r="J9" s="284">
        <v>234</v>
      </c>
      <c r="K9" s="293">
        <v>80</v>
      </c>
      <c r="L9" s="442">
        <v>189</v>
      </c>
      <c r="M9" s="442">
        <v>59</v>
      </c>
      <c r="N9" s="442">
        <v>34</v>
      </c>
      <c r="O9" s="442">
        <v>13</v>
      </c>
      <c r="P9" s="442">
        <v>11</v>
      </c>
      <c r="Q9" s="810">
        <v>8</v>
      </c>
      <c r="R9" s="270" t="s">
        <v>990</v>
      </c>
    </row>
    <row r="10" spans="1:18" s="272" customFormat="1" ht="42" customHeight="1">
      <c r="A10" s="112" t="s">
        <v>927</v>
      </c>
      <c r="B10" s="622">
        <v>20880</v>
      </c>
      <c r="C10" s="622">
        <v>51793</v>
      </c>
      <c r="D10" s="623">
        <v>17631</v>
      </c>
      <c r="E10" s="623">
        <v>47922</v>
      </c>
      <c r="F10" s="623">
        <v>1791</v>
      </c>
      <c r="G10" s="623">
        <v>2913</v>
      </c>
      <c r="H10" s="623">
        <v>1458</v>
      </c>
      <c r="I10" s="624">
        <v>958</v>
      </c>
      <c r="J10" s="284">
        <v>246</v>
      </c>
      <c r="K10" s="293">
        <v>77</v>
      </c>
      <c r="L10" s="442">
        <v>207</v>
      </c>
      <c r="M10" s="442">
        <v>53</v>
      </c>
      <c r="N10" s="442">
        <v>31</v>
      </c>
      <c r="O10" s="442">
        <v>16</v>
      </c>
      <c r="P10" s="442">
        <v>8</v>
      </c>
      <c r="Q10" s="810">
        <v>8</v>
      </c>
      <c r="R10" s="270" t="s">
        <v>927</v>
      </c>
    </row>
    <row r="11" spans="1:18" s="272" customFormat="1" ht="42" customHeight="1">
      <c r="A11" s="112" t="s">
        <v>928</v>
      </c>
      <c r="B11" s="622">
        <v>21492</v>
      </c>
      <c r="C11" s="622">
        <v>54378</v>
      </c>
      <c r="D11" s="623">
        <v>18266</v>
      </c>
      <c r="E11" s="623">
        <v>50286</v>
      </c>
      <c r="F11" s="623">
        <v>1824</v>
      </c>
      <c r="G11" s="623">
        <v>2947</v>
      </c>
      <c r="H11" s="623">
        <v>1402</v>
      </c>
      <c r="I11" s="624">
        <v>1145</v>
      </c>
      <c r="J11" s="284">
        <v>252</v>
      </c>
      <c r="K11" s="293">
        <v>91</v>
      </c>
      <c r="L11" s="442">
        <v>212</v>
      </c>
      <c r="M11" s="442">
        <v>63</v>
      </c>
      <c r="N11" s="442">
        <v>32</v>
      </c>
      <c r="O11" s="442">
        <v>19</v>
      </c>
      <c r="P11" s="442">
        <v>8</v>
      </c>
      <c r="Q11" s="810">
        <v>9</v>
      </c>
      <c r="R11" s="270" t="s">
        <v>928</v>
      </c>
    </row>
    <row r="12" spans="1:18" s="272" customFormat="1" ht="42" customHeight="1">
      <c r="A12" s="112" t="s">
        <v>943</v>
      </c>
      <c r="B12" s="622">
        <v>20193</v>
      </c>
      <c r="C12" s="622">
        <v>53336</v>
      </c>
      <c r="D12" s="623">
        <v>17301</v>
      </c>
      <c r="E12" s="623">
        <v>49348</v>
      </c>
      <c r="F12" s="623">
        <v>1708</v>
      </c>
      <c r="G12" s="623">
        <v>2729</v>
      </c>
      <c r="H12" s="623">
        <v>1184</v>
      </c>
      <c r="I12" s="624">
        <v>1259</v>
      </c>
      <c r="J12" s="284">
        <v>237</v>
      </c>
      <c r="K12" s="293">
        <v>87</v>
      </c>
      <c r="L12" s="442">
        <v>199</v>
      </c>
      <c r="M12" s="442">
        <v>54</v>
      </c>
      <c r="N12" s="442">
        <v>32</v>
      </c>
      <c r="O12" s="442">
        <v>25</v>
      </c>
      <c r="P12" s="442">
        <v>6</v>
      </c>
      <c r="Q12" s="810">
        <v>8</v>
      </c>
      <c r="R12" s="270" t="s">
        <v>943</v>
      </c>
    </row>
    <row r="13" spans="1:18" s="275" customFormat="1" ht="42" customHeight="1">
      <c r="A13" s="273" t="s">
        <v>929</v>
      </c>
      <c r="B13" s="627">
        <f>SUM(D13,F13,H13)</f>
        <v>19731</v>
      </c>
      <c r="C13" s="627">
        <f>SUM(E13,G13,I13)</f>
        <v>54649</v>
      </c>
      <c r="D13" s="627">
        <f aca="true" t="shared" si="0" ref="D13:I13">SUM(D14:D16)</f>
        <v>16644</v>
      </c>
      <c r="E13" s="627">
        <f t="shared" si="0"/>
        <v>50459</v>
      </c>
      <c r="F13" s="627">
        <f t="shared" si="0"/>
        <v>1727</v>
      </c>
      <c r="G13" s="627">
        <f t="shared" si="0"/>
        <v>2758</v>
      </c>
      <c r="H13" s="627">
        <f t="shared" si="0"/>
        <v>1360</v>
      </c>
      <c r="I13" s="361">
        <f t="shared" si="0"/>
        <v>1432</v>
      </c>
      <c r="J13" s="324">
        <f>SUM(L13,N13,P13)</f>
        <v>167.6</v>
      </c>
      <c r="K13" s="290">
        <f>SUM(Q13,O13,M13)</f>
        <v>38</v>
      </c>
      <c r="L13" s="290">
        <f aca="true" t="shared" si="1" ref="L13:Q13">SUM(L14:L16)</f>
        <v>129.6</v>
      </c>
      <c r="M13" s="479" t="s">
        <v>152</v>
      </c>
      <c r="N13" s="290">
        <f t="shared" si="1"/>
        <v>35</v>
      </c>
      <c r="O13" s="290">
        <f t="shared" si="1"/>
        <v>29</v>
      </c>
      <c r="P13" s="290">
        <f t="shared" si="1"/>
        <v>3</v>
      </c>
      <c r="Q13" s="479">
        <f t="shared" si="1"/>
        <v>9</v>
      </c>
      <c r="R13" s="274" t="s">
        <v>929</v>
      </c>
    </row>
    <row r="14" spans="1:18" s="272" customFormat="1" ht="42" customHeight="1">
      <c r="A14" s="276" t="s">
        <v>365</v>
      </c>
      <c r="B14" s="622">
        <f aca="true" t="shared" si="2" ref="B14:C16">SUM(D14,F14,H14)</f>
        <v>4691</v>
      </c>
      <c r="C14" s="622">
        <f t="shared" si="2"/>
        <v>31869</v>
      </c>
      <c r="D14" s="623">
        <v>4506</v>
      </c>
      <c r="E14" s="623">
        <v>29169</v>
      </c>
      <c r="F14" s="623">
        <v>80</v>
      </c>
      <c r="G14" s="623">
        <v>1793</v>
      </c>
      <c r="H14" s="623">
        <v>105</v>
      </c>
      <c r="I14" s="624">
        <v>907</v>
      </c>
      <c r="J14" s="284">
        <f>SUM(L14,N14,P14)</f>
        <v>6.6</v>
      </c>
      <c r="K14" s="293">
        <f>SUM(M14,O14,Q14)</f>
        <v>25</v>
      </c>
      <c r="L14" s="442">
        <v>1.6</v>
      </c>
      <c r="M14" s="726" t="s">
        <v>152</v>
      </c>
      <c r="N14" s="442">
        <v>4</v>
      </c>
      <c r="O14" s="442">
        <v>19</v>
      </c>
      <c r="P14" s="442">
        <v>1</v>
      </c>
      <c r="Q14" s="810">
        <v>6</v>
      </c>
      <c r="R14" s="326" t="s">
        <v>366</v>
      </c>
    </row>
    <row r="15" spans="1:18" s="272" customFormat="1" ht="42" customHeight="1">
      <c r="A15" s="276" t="s">
        <v>367</v>
      </c>
      <c r="B15" s="622">
        <f t="shared" si="2"/>
        <v>10953</v>
      </c>
      <c r="C15" s="622">
        <f t="shared" si="2"/>
        <v>8183</v>
      </c>
      <c r="D15" s="623">
        <v>8735</v>
      </c>
      <c r="E15" s="623">
        <v>7639</v>
      </c>
      <c r="F15" s="623">
        <v>1379</v>
      </c>
      <c r="G15" s="623">
        <v>365</v>
      </c>
      <c r="H15" s="623">
        <v>839</v>
      </c>
      <c r="I15" s="624">
        <v>179</v>
      </c>
      <c r="J15" s="284">
        <f>SUM(L15,N15,P15)</f>
        <v>115</v>
      </c>
      <c r="K15" s="293">
        <f>SUM(M15,O15,Q15)</f>
        <v>5</v>
      </c>
      <c r="L15" s="442">
        <v>89</v>
      </c>
      <c r="M15" s="726" t="s">
        <v>152</v>
      </c>
      <c r="N15" s="442">
        <v>24</v>
      </c>
      <c r="O15" s="442">
        <v>4</v>
      </c>
      <c r="P15" s="442">
        <v>2</v>
      </c>
      <c r="Q15" s="810">
        <v>1</v>
      </c>
      <c r="R15" s="326" t="s">
        <v>366</v>
      </c>
    </row>
    <row r="16" spans="1:18" s="272" customFormat="1" ht="42" customHeight="1">
      <c r="A16" s="278" t="s">
        <v>368</v>
      </c>
      <c r="B16" s="622">
        <f t="shared" si="2"/>
        <v>4087</v>
      </c>
      <c r="C16" s="628">
        <f t="shared" si="2"/>
        <v>14597</v>
      </c>
      <c r="D16" s="628">
        <v>3403</v>
      </c>
      <c r="E16" s="628">
        <v>13651</v>
      </c>
      <c r="F16" s="628">
        <v>268</v>
      </c>
      <c r="G16" s="628">
        <v>600</v>
      </c>
      <c r="H16" s="628">
        <v>416</v>
      </c>
      <c r="I16" s="628">
        <v>346</v>
      </c>
      <c r="J16" s="286">
        <f>SUM(L16,N16,P16)</f>
        <v>46</v>
      </c>
      <c r="K16" s="286">
        <f>SUM(M16,O16,Q16)</f>
        <v>8</v>
      </c>
      <c r="L16" s="286">
        <v>39</v>
      </c>
      <c r="M16" s="279" t="s">
        <v>152</v>
      </c>
      <c r="N16" s="286">
        <v>7</v>
      </c>
      <c r="O16" s="286">
        <v>6</v>
      </c>
      <c r="P16" s="279" t="s">
        <v>152</v>
      </c>
      <c r="Q16" s="279">
        <v>2</v>
      </c>
      <c r="R16" s="330" t="s">
        <v>369</v>
      </c>
    </row>
    <row r="17" spans="1:18" ht="18" customHeight="1">
      <c r="A17" s="159" t="s">
        <v>370</v>
      </c>
      <c r="B17" s="19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O17" s="19"/>
      <c r="P17" s="19"/>
      <c r="Q17" s="19"/>
      <c r="R17" s="25" t="s">
        <v>371</v>
      </c>
    </row>
    <row r="18" spans="2:4" ht="12.75">
      <c r="B18" s="205"/>
      <c r="C18" s="205"/>
      <c r="D18" s="205"/>
    </row>
    <row r="19" spans="2:3" ht="12.75">
      <c r="B19" s="205"/>
      <c r="C19" s="205"/>
    </row>
    <row r="20" spans="2:3" ht="12.75">
      <c r="B20" s="205"/>
      <c r="C20" s="205"/>
    </row>
  </sheetData>
  <mergeCells count="19">
    <mergeCell ref="P4:Q4"/>
    <mergeCell ref="B5:C5"/>
    <mergeCell ref="D5:E5"/>
    <mergeCell ref="F5:G5"/>
    <mergeCell ref="H5:I5"/>
    <mergeCell ref="J5:K5"/>
    <mergeCell ref="L5:M5"/>
    <mergeCell ref="N5:O5"/>
    <mergeCell ref="P5:Q5"/>
    <mergeCell ref="A1:R1"/>
    <mergeCell ref="B3:I3"/>
    <mergeCell ref="J3:P3"/>
    <mergeCell ref="B4:C4"/>
    <mergeCell ref="D4:E4"/>
    <mergeCell ref="F4:G4"/>
    <mergeCell ref="H4:I4"/>
    <mergeCell ref="J4:K4"/>
    <mergeCell ref="L4:M4"/>
    <mergeCell ref="N4: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C7">
      <selection activeCell="C15" sqref="C15"/>
    </sheetView>
  </sheetViews>
  <sheetFormatPr defaultColWidth="9.140625" defaultRowHeight="12.75"/>
  <cols>
    <col min="1" max="1" width="16.28125" style="1" customWidth="1"/>
    <col min="2" max="9" width="15.140625" style="1" customWidth="1"/>
    <col min="10" max="10" width="18.00390625" style="1" customWidth="1"/>
    <col min="11" max="16384" width="9.140625" style="1" customWidth="1"/>
  </cols>
  <sheetData>
    <row r="1" spans="1:10" ht="32.25" customHeight="1">
      <c r="A1" s="905" t="s">
        <v>372</v>
      </c>
      <c r="B1" s="905"/>
      <c r="C1" s="905"/>
      <c r="D1" s="905"/>
      <c r="E1" s="905"/>
      <c r="F1" s="905"/>
      <c r="G1" s="905"/>
      <c r="H1" s="905"/>
      <c r="I1" s="905"/>
      <c r="J1" s="905"/>
    </row>
    <row r="2" spans="1:10" ht="18" customHeight="1">
      <c r="A2" s="1" t="s">
        <v>373</v>
      </c>
      <c r="B2" s="21"/>
      <c r="C2" s="21"/>
      <c r="D2" s="21"/>
      <c r="E2" s="21"/>
      <c r="F2" s="21"/>
      <c r="G2" s="21"/>
      <c r="H2" s="21"/>
      <c r="I2" s="21"/>
      <c r="J2" s="24" t="s">
        <v>374</v>
      </c>
    </row>
    <row r="3" spans="1:10" ht="42" customHeight="1">
      <c r="A3" s="6"/>
      <c r="B3" s="826" t="s">
        <v>376</v>
      </c>
      <c r="C3" s="825"/>
      <c r="D3" s="823" t="s">
        <v>377</v>
      </c>
      <c r="E3" s="825"/>
      <c r="F3" s="823" t="s">
        <v>378</v>
      </c>
      <c r="G3" s="825"/>
      <c r="H3" s="823" t="s">
        <v>379</v>
      </c>
      <c r="I3" s="825"/>
      <c r="J3" s="36" t="s">
        <v>1145</v>
      </c>
    </row>
    <row r="4" spans="1:10" ht="42" customHeight="1">
      <c r="A4" s="13"/>
      <c r="B4" s="132" t="s">
        <v>380</v>
      </c>
      <c r="C4" s="152" t="s">
        <v>381</v>
      </c>
      <c r="D4" s="132" t="s">
        <v>380</v>
      </c>
      <c r="E4" s="152" t="s">
        <v>381</v>
      </c>
      <c r="F4" s="132" t="s">
        <v>380</v>
      </c>
      <c r="G4" s="152" t="s">
        <v>381</v>
      </c>
      <c r="H4" s="132" t="s">
        <v>380</v>
      </c>
      <c r="I4" s="152" t="s">
        <v>381</v>
      </c>
      <c r="J4" s="3"/>
    </row>
    <row r="5" spans="1:10" s="272" customFormat="1" ht="42" customHeight="1">
      <c r="A5" s="112" t="s">
        <v>926</v>
      </c>
      <c r="B5" s="293">
        <v>11233050</v>
      </c>
      <c r="C5" s="293">
        <v>1226341</v>
      </c>
      <c r="D5" s="442">
        <v>3638148</v>
      </c>
      <c r="E5" s="442">
        <v>94574</v>
      </c>
      <c r="F5" s="442">
        <v>2735798</v>
      </c>
      <c r="G5" s="442">
        <v>780132</v>
      </c>
      <c r="H5" s="442">
        <v>4859104</v>
      </c>
      <c r="I5" s="289">
        <v>351635</v>
      </c>
      <c r="J5" s="270" t="s">
        <v>926</v>
      </c>
    </row>
    <row r="6" spans="1:10" s="272" customFormat="1" ht="42" customHeight="1">
      <c r="A6" s="112" t="s">
        <v>990</v>
      </c>
      <c r="B6" s="293">
        <v>13343047</v>
      </c>
      <c r="C6" s="293">
        <v>1392484</v>
      </c>
      <c r="D6" s="442">
        <v>4353102</v>
      </c>
      <c r="E6" s="442">
        <v>160587</v>
      </c>
      <c r="F6" s="442">
        <v>2964369</v>
      </c>
      <c r="G6" s="442">
        <v>915320</v>
      </c>
      <c r="H6" s="442">
        <v>6025576</v>
      </c>
      <c r="I6" s="289">
        <v>316577</v>
      </c>
      <c r="J6" s="270" t="s">
        <v>990</v>
      </c>
    </row>
    <row r="7" spans="1:10" s="272" customFormat="1" ht="42" customHeight="1">
      <c r="A7" s="112" t="s">
        <v>927</v>
      </c>
      <c r="B7" s="293">
        <v>14993494</v>
      </c>
      <c r="C7" s="293">
        <v>1356417</v>
      </c>
      <c r="D7" s="442">
        <v>3619913</v>
      </c>
      <c r="E7" s="442">
        <v>163140</v>
      </c>
      <c r="F7" s="442">
        <v>3396255</v>
      </c>
      <c r="G7" s="442">
        <v>943229</v>
      </c>
      <c r="H7" s="442">
        <v>7977326</v>
      </c>
      <c r="I7" s="289">
        <v>250048</v>
      </c>
      <c r="J7" s="270" t="s">
        <v>927</v>
      </c>
    </row>
    <row r="8" spans="1:10" s="272" customFormat="1" ht="42" customHeight="1">
      <c r="A8" s="112" t="s">
        <v>928</v>
      </c>
      <c r="B8" s="293">
        <v>16155312</v>
      </c>
      <c r="C8" s="293">
        <v>1361938</v>
      </c>
      <c r="D8" s="442">
        <v>4039656</v>
      </c>
      <c r="E8" s="442">
        <v>159739</v>
      </c>
      <c r="F8" s="442">
        <v>3471769</v>
      </c>
      <c r="G8" s="442">
        <v>994043</v>
      </c>
      <c r="H8" s="442">
        <v>8643888</v>
      </c>
      <c r="I8" s="289">
        <v>208155</v>
      </c>
      <c r="J8" s="270" t="s">
        <v>928</v>
      </c>
    </row>
    <row r="9" spans="1:10" s="272" customFormat="1" ht="42" customHeight="1">
      <c r="A9" s="112" t="s">
        <v>943</v>
      </c>
      <c r="B9" s="293">
        <v>14995680</v>
      </c>
      <c r="C9" s="293">
        <v>1310586</v>
      </c>
      <c r="D9" s="442">
        <v>4187137</v>
      </c>
      <c r="E9" s="442">
        <v>145442</v>
      </c>
      <c r="F9" s="442">
        <v>3480171</v>
      </c>
      <c r="G9" s="442">
        <v>981977</v>
      </c>
      <c r="H9" s="442">
        <v>7328372</v>
      </c>
      <c r="I9" s="289">
        <v>183167</v>
      </c>
      <c r="J9" s="270" t="s">
        <v>943</v>
      </c>
    </row>
    <row r="10" spans="1:10" s="275" customFormat="1" ht="42" customHeight="1">
      <c r="A10" s="273" t="s">
        <v>929</v>
      </c>
      <c r="B10" s="290">
        <f>SUM(D10,F10,H10)</f>
        <v>15962376</v>
      </c>
      <c r="C10" s="290">
        <f>SUM(E10,G10,I10)</f>
        <v>1294275</v>
      </c>
      <c r="D10" s="290">
        <f aca="true" t="shared" si="0" ref="D10:I10">SUM(D11:D13)</f>
        <v>4282473</v>
      </c>
      <c r="E10" s="290">
        <f t="shared" si="0"/>
        <v>95852</v>
      </c>
      <c r="F10" s="290">
        <f t="shared" si="0"/>
        <v>3729248</v>
      </c>
      <c r="G10" s="290">
        <f t="shared" si="0"/>
        <v>1073504</v>
      </c>
      <c r="H10" s="290">
        <f t="shared" si="0"/>
        <v>7950655</v>
      </c>
      <c r="I10" s="290">
        <f t="shared" si="0"/>
        <v>124919</v>
      </c>
      <c r="J10" s="274" t="s">
        <v>929</v>
      </c>
    </row>
    <row r="11" spans="1:10" s="272" customFormat="1" ht="42" customHeight="1">
      <c r="A11" s="276" t="s">
        <v>365</v>
      </c>
      <c r="B11" s="293">
        <f aca="true" t="shared" si="1" ref="B11:C13">SUM(D11,F11,H11)</f>
        <v>1777963</v>
      </c>
      <c r="C11" s="293">
        <f t="shared" si="1"/>
        <v>203524</v>
      </c>
      <c r="D11" s="442">
        <v>1064375</v>
      </c>
      <c r="E11" s="442">
        <v>1633</v>
      </c>
      <c r="F11" s="442">
        <v>126752</v>
      </c>
      <c r="G11" s="442">
        <v>170538</v>
      </c>
      <c r="H11" s="442">
        <v>586836</v>
      </c>
      <c r="I11" s="289">
        <v>31353</v>
      </c>
      <c r="J11" s="326" t="s">
        <v>366</v>
      </c>
    </row>
    <row r="12" spans="1:10" s="272" customFormat="1" ht="42" customHeight="1">
      <c r="A12" s="276" t="s">
        <v>367</v>
      </c>
      <c r="B12" s="293">
        <f t="shared" si="1"/>
        <v>10491122</v>
      </c>
      <c r="C12" s="293">
        <f t="shared" si="1"/>
        <v>818037</v>
      </c>
      <c r="D12" s="442">
        <v>2359225</v>
      </c>
      <c r="E12" s="442">
        <v>69758</v>
      </c>
      <c r="F12" s="442">
        <v>3067100</v>
      </c>
      <c r="G12" s="442">
        <v>679275</v>
      </c>
      <c r="H12" s="442">
        <v>5064797</v>
      </c>
      <c r="I12" s="289">
        <v>69004</v>
      </c>
      <c r="J12" s="326" t="s">
        <v>366</v>
      </c>
    </row>
    <row r="13" spans="1:10" s="272" customFormat="1" ht="42" customHeight="1">
      <c r="A13" s="278" t="s">
        <v>368</v>
      </c>
      <c r="B13" s="293">
        <f t="shared" si="1"/>
        <v>3693291</v>
      </c>
      <c r="C13" s="286">
        <f t="shared" si="1"/>
        <v>272714</v>
      </c>
      <c r="D13" s="286">
        <v>858873</v>
      </c>
      <c r="E13" s="286">
        <v>24461</v>
      </c>
      <c r="F13" s="286">
        <v>535396</v>
      </c>
      <c r="G13" s="286">
        <v>223691</v>
      </c>
      <c r="H13" s="286">
        <v>2299022</v>
      </c>
      <c r="I13" s="286">
        <v>24562</v>
      </c>
      <c r="J13" s="629" t="s">
        <v>369</v>
      </c>
    </row>
    <row r="14" spans="1:10" ht="18" customHeight="1">
      <c r="A14" s="159" t="s">
        <v>370</v>
      </c>
      <c r="B14" s="19"/>
      <c r="C14" s="21"/>
      <c r="D14" s="21"/>
      <c r="E14" s="21"/>
      <c r="F14" s="21"/>
      <c r="H14" s="25"/>
      <c r="I14" s="25"/>
      <c r="J14" s="25" t="s">
        <v>382</v>
      </c>
    </row>
  </sheetData>
  <mergeCells count="5">
    <mergeCell ref="A1:J1"/>
    <mergeCell ref="B3:C3"/>
    <mergeCell ref="D3:E3"/>
    <mergeCell ref="F3:G3"/>
    <mergeCell ref="H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7">
      <selection activeCell="E19" sqref="E19"/>
    </sheetView>
  </sheetViews>
  <sheetFormatPr defaultColWidth="9.140625" defaultRowHeight="12.75"/>
  <cols>
    <col min="1" max="1" width="16.421875" style="1" customWidth="1"/>
    <col min="2" max="3" width="14.8515625" style="1" customWidth="1"/>
    <col min="4" max="7" width="13.28125" style="1" customWidth="1"/>
    <col min="8" max="9" width="16.421875" style="1" customWidth="1"/>
    <col min="10" max="16384" width="9.140625" style="1" customWidth="1"/>
  </cols>
  <sheetData>
    <row r="1" spans="1:9" ht="32.25" customHeight="1">
      <c r="A1" s="905" t="s">
        <v>383</v>
      </c>
      <c r="B1" s="905"/>
      <c r="C1" s="905"/>
      <c r="D1" s="905"/>
      <c r="E1" s="905"/>
      <c r="F1" s="905"/>
      <c r="G1" s="905"/>
      <c r="H1" s="905"/>
      <c r="I1" s="905"/>
    </row>
    <row r="2" spans="1:9" ht="18" customHeight="1">
      <c r="A2" s="40" t="s">
        <v>384</v>
      </c>
      <c r="B2" s="40"/>
      <c r="C2" s="40"/>
      <c r="D2" s="21"/>
      <c r="E2" s="21"/>
      <c r="F2" s="21"/>
      <c r="G2" s="21"/>
      <c r="I2" s="165" t="s">
        <v>385</v>
      </c>
    </row>
    <row r="3" spans="1:9" ht="31.5" customHeight="1">
      <c r="A3" s="5"/>
      <c r="B3" s="148" t="s">
        <v>386</v>
      </c>
      <c r="C3" s="61" t="s">
        <v>387</v>
      </c>
      <c r="D3" s="894" t="s">
        <v>388</v>
      </c>
      <c r="E3" s="1017"/>
      <c r="F3" s="1017"/>
      <c r="G3" s="1018"/>
      <c r="H3" s="10" t="s">
        <v>389</v>
      </c>
      <c r="I3" s="36"/>
    </row>
    <row r="4" spans="1:9" ht="31.5" customHeight="1">
      <c r="A4" s="8"/>
      <c r="B4" s="9" t="s">
        <v>390</v>
      </c>
      <c r="C4" s="17" t="s">
        <v>391</v>
      </c>
      <c r="D4" s="33" t="s">
        <v>969</v>
      </c>
      <c r="E4" s="33" t="s">
        <v>392</v>
      </c>
      <c r="F4" s="33" t="s">
        <v>393</v>
      </c>
      <c r="G4" s="33" t="s">
        <v>394</v>
      </c>
      <c r="H4" s="17"/>
      <c r="I4" s="38"/>
    </row>
    <row r="5" spans="1:9" ht="31.5" customHeight="1">
      <c r="A5" s="11"/>
      <c r="B5" s="13" t="s">
        <v>395</v>
      </c>
      <c r="C5" s="12" t="s">
        <v>396</v>
      </c>
      <c r="D5" s="13" t="s">
        <v>976</v>
      </c>
      <c r="E5" s="12" t="s">
        <v>397</v>
      </c>
      <c r="F5" s="12" t="s">
        <v>398</v>
      </c>
      <c r="G5" s="12" t="s">
        <v>399</v>
      </c>
      <c r="H5" s="81" t="s">
        <v>400</v>
      </c>
      <c r="I5" s="3"/>
    </row>
    <row r="6" spans="1:9" s="272" customFormat="1" ht="33" customHeight="1">
      <c r="A6" s="112" t="s">
        <v>926</v>
      </c>
      <c r="B6" s="416">
        <v>5</v>
      </c>
      <c r="C6" s="333">
        <v>268498</v>
      </c>
      <c r="D6" s="729">
        <v>234145</v>
      </c>
      <c r="E6" s="333">
        <v>72358</v>
      </c>
      <c r="F6" s="442">
        <v>161787</v>
      </c>
      <c r="G6" s="414">
        <v>0</v>
      </c>
      <c r="H6" s="700">
        <v>7298</v>
      </c>
      <c r="I6" s="270" t="s">
        <v>926</v>
      </c>
    </row>
    <row r="7" spans="1:9" s="272" customFormat="1" ht="33" customHeight="1">
      <c r="A7" s="112" t="s">
        <v>990</v>
      </c>
      <c r="B7" s="416">
        <v>5</v>
      </c>
      <c r="C7" s="333">
        <v>272490</v>
      </c>
      <c r="D7" s="729">
        <v>243373</v>
      </c>
      <c r="E7" s="333">
        <v>76384</v>
      </c>
      <c r="F7" s="442">
        <v>166989</v>
      </c>
      <c r="G7" s="414">
        <v>0</v>
      </c>
      <c r="H7" s="700">
        <v>6535</v>
      </c>
      <c r="I7" s="270" t="s">
        <v>990</v>
      </c>
    </row>
    <row r="8" spans="1:9" s="272" customFormat="1" ht="33" customHeight="1">
      <c r="A8" s="112" t="s">
        <v>927</v>
      </c>
      <c r="B8" s="416">
        <v>3</v>
      </c>
      <c r="C8" s="333">
        <v>282000</v>
      </c>
      <c r="D8" s="729">
        <v>240552</v>
      </c>
      <c r="E8" s="333">
        <v>76030</v>
      </c>
      <c r="F8" s="442">
        <v>164522</v>
      </c>
      <c r="G8" s="414">
        <v>0</v>
      </c>
      <c r="H8" s="700">
        <v>5512</v>
      </c>
      <c r="I8" s="270" t="s">
        <v>927</v>
      </c>
    </row>
    <row r="9" spans="1:9" s="272" customFormat="1" ht="33" customHeight="1">
      <c r="A9" s="112" t="s">
        <v>928</v>
      </c>
      <c r="B9" s="416">
        <v>3</v>
      </c>
      <c r="C9" s="333">
        <v>281812</v>
      </c>
      <c r="D9" s="729">
        <v>240293</v>
      </c>
      <c r="E9" s="333">
        <v>76291</v>
      </c>
      <c r="F9" s="442">
        <v>164002</v>
      </c>
      <c r="G9" s="414">
        <v>0</v>
      </c>
      <c r="H9" s="700">
        <v>4699</v>
      </c>
      <c r="I9" s="270" t="s">
        <v>928</v>
      </c>
    </row>
    <row r="10" spans="1:9" s="272" customFormat="1" ht="33" customHeight="1">
      <c r="A10" s="112" t="s">
        <v>943</v>
      </c>
      <c r="B10" s="416">
        <v>3</v>
      </c>
      <c r="C10" s="333">
        <v>284380</v>
      </c>
      <c r="D10" s="729">
        <v>241877</v>
      </c>
      <c r="E10" s="333">
        <v>77184</v>
      </c>
      <c r="F10" s="442">
        <v>164693</v>
      </c>
      <c r="G10" s="414">
        <v>0</v>
      </c>
      <c r="H10" s="700">
        <v>4174</v>
      </c>
      <c r="I10" s="270" t="s">
        <v>943</v>
      </c>
    </row>
    <row r="11" spans="1:9" s="275" customFormat="1" ht="33" customHeight="1">
      <c r="A11" s="273" t="s">
        <v>929</v>
      </c>
      <c r="B11" s="300">
        <v>4</v>
      </c>
      <c r="C11" s="300">
        <v>293849</v>
      </c>
      <c r="D11" s="727">
        <f>SUM(E11:G11)</f>
        <v>244291</v>
      </c>
      <c r="E11" s="318">
        <f>SUM(E12:E13)</f>
        <v>77190</v>
      </c>
      <c r="F11" s="290">
        <f>SUM(F12:F13)</f>
        <v>163435</v>
      </c>
      <c r="G11" s="318">
        <v>3666</v>
      </c>
      <c r="H11" s="701">
        <f>SUM(H12:H13)</f>
        <v>3476</v>
      </c>
      <c r="I11" s="274" t="s">
        <v>929</v>
      </c>
    </row>
    <row r="12" spans="1:9" s="272" customFormat="1" ht="33" customHeight="1">
      <c r="A12" s="276" t="s">
        <v>945</v>
      </c>
      <c r="B12" s="305">
        <v>2</v>
      </c>
      <c r="C12" s="630" t="s">
        <v>780</v>
      </c>
      <c r="D12" s="787" t="s">
        <v>780</v>
      </c>
      <c r="E12" s="319">
        <v>55506</v>
      </c>
      <c r="F12" s="293">
        <v>106406</v>
      </c>
      <c r="G12" s="473" t="s">
        <v>717</v>
      </c>
      <c r="H12" s="705">
        <v>2494</v>
      </c>
      <c r="I12" s="631" t="s">
        <v>994</v>
      </c>
    </row>
    <row r="13" spans="1:9" s="272" customFormat="1" ht="33" customHeight="1">
      <c r="A13" s="278" t="s">
        <v>995</v>
      </c>
      <c r="B13" s="309">
        <v>2</v>
      </c>
      <c r="C13" s="475" t="s">
        <v>780</v>
      </c>
      <c r="D13" s="789" t="s">
        <v>375</v>
      </c>
      <c r="E13" s="309">
        <v>21684</v>
      </c>
      <c r="F13" s="286">
        <v>57029</v>
      </c>
      <c r="G13" s="475" t="s">
        <v>717</v>
      </c>
      <c r="H13" s="706">
        <v>982</v>
      </c>
      <c r="I13" s="581" t="s">
        <v>996</v>
      </c>
    </row>
    <row r="14" spans="1:9" ht="18" customHeight="1">
      <c r="A14" s="206" t="s">
        <v>120</v>
      </c>
      <c r="B14" s="207"/>
      <c r="C14" s="20"/>
      <c r="D14" s="21"/>
      <c r="E14" s="21"/>
      <c r="H14" s="22"/>
      <c r="I14" s="22" t="s">
        <v>121</v>
      </c>
    </row>
    <row r="15" ht="15.75" customHeight="1">
      <c r="A15" s="1" t="s">
        <v>401</v>
      </c>
    </row>
    <row r="16" ht="15.75" customHeight="1">
      <c r="A16" s="1" t="s">
        <v>402</v>
      </c>
    </row>
  </sheetData>
  <mergeCells count="2">
    <mergeCell ref="A1:I1"/>
    <mergeCell ref="D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V17"/>
  <sheetViews>
    <sheetView zoomScaleSheetLayoutView="100" workbookViewId="0" topLeftCell="G1">
      <selection activeCell="R23" sqref="R23"/>
    </sheetView>
  </sheetViews>
  <sheetFormatPr defaultColWidth="9.140625" defaultRowHeight="12.75"/>
  <cols>
    <col min="1" max="1" width="13.28125" style="0" customWidth="1"/>
    <col min="2" max="2" width="9.57421875" style="0" customWidth="1"/>
    <col min="3" max="3" width="8.00390625" style="0" customWidth="1"/>
    <col min="4" max="4" width="9.421875" style="0" customWidth="1"/>
    <col min="5" max="5" width="9.28125" style="0" customWidth="1"/>
    <col min="6" max="6" width="8.421875" style="0" customWidth="1"/>
    <col min="7" max="7" width="7.57421875" style="0" customWidth="1"/>
    <col min="8" max="8" width="8.140625" style="0" customWidth="1"/>
    <col min="9" max="9" width="8.28125" style="0" customWidth="1"/>
    <col min="10" max="11" width="8.7109375" style="0" customWidth="1"/>
    <col min="12" max="12" width="8.00390625" style="0" customWidth="1"/>
    <col min="13" max="13" width="7.7109375" style="0" customWidth="1"/>
    <col min="14" max="14" width="8.7109375" style="0" customWidth="1"/>
    <col min="15" max="16" width="7.7109375" style="0" customWidth="1"/>
    <col min="17" max="19" width="8.00390625" style="0" customWidth="1"/>
    <col min="20" max="20" width="12.421875" style="0" customWidth="1"/>
  </cols>
  <sheetData>
    <row r="1" spans="1:22" s="140" customFormat="1" ht="32.25" customHeight="1">
      <c r="A1" s="905" t="s">
        <v>403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843"/>
      <c r="V1" s="843"/>
    </row>
    <row r="2" spans="1:20" s="1" customFormat="1" ht="18" customHeight="1">
      <c r="A2" s="938" t="s">
        <v>404</v>
      </c>
      <c r="B2" s="938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 t="s">
        <v>405</v>
      </c>
    </row>
    <row r="3" spans="1:22" s="231" customFormat="1" ht="34.5" customHeight="1">
      <c r="A3" s="892" t="s">
        <v>406</v>
      </c>
      <c r="B3" s="1021" t="s">
        <v>1003</v>
      </c>
      <c r="C3" s="1024" t="s">
        <v>407</v>
      </c>
      <c r="D3" s="929"/>
      <c r="E3" s="929"/>
      <c r="F3" s="929"/>
      <c r="G3" s="1025" t="s">
        <v>408</v>
      </c>
      <c r="H3" s="929"/>
      <c r="I3" s="929"/>
      <c r="J3" s="929"/>
      <c r="K3" s="929"/>
      <c r="L3" s="929"/>
      <c r="M3" s="929"/>
      <c r="N3" s="929"/>
      <c r="O3" s="1025" t="s">
        <v>409</v>
      </c>
      <c r="P3" s="929"/>
      <c r="Q3" s="929"/>
      <c r="R3" s="929"/>
      <c r="S3" s="929"/>
      <c r="T3" s="971" t="s">
        <v>703</v>
      </c>
      <c r="U3" s="844"/>
      <c r="V3" s="845"/>
    </row>
    <row r="4" spans="1:20" s="231" customFormat="1" ht="44.25" customHeight="1">
      <c r="A4" s="963"/>
      <c r="B4" s="1022"/>
      <c r="C4" s="846" t="s">
        <v>315</v>
      </c>
      <c r="D4" s="819" t="s">
        <v>410</v>
      </c>
      <c r="E4" s="819" t="s">
        <v>411</v>
      </c>
      <c r="F4" s="819" t="s">
        <v>412</v>
      </c>
      <c r="G4" s="847" t="s">
        <v>413</v>
      </c>
      <c r="H4" s="848" t="s">
        <v>725</v>
      </c>
      <c r="I4" s="848" t="s">
        <v>721</v>
      </c>
      <c r="J4" s="848" t="s">
        <v>724</v>
      </c>
      <c r="K4" s="849" t="s">
        <v>414</v>
      </c>
      <c r="L4" s="850" t="s">
        <v>415</v>
      </c>
      <c r="M4" s="849" t="s">
        <v>416</v>
      </c>
      <c r="N4" s="849" t="s">
        <v>417</v>
      </c>
      <c r="O4" s="847" t="s">
        <v>413</v>
      </c>
      <c r="P4" s="849" t="s">
        <v>418</v>
      </c>
      <c r="Q4" s="849" t="s">
        <v>419</v>
      </c>
      <c r="R4" s="851" t="s">
        <v>425</v>
      </c>
      <c r="S4" s="852" t="s">
        <v>426</v>
      </c>
      <c r="T4" s="921"/>
    </row>
    <row r="5" spans="1:20" s="231" customFormat="1" ht="30" customHeight="1">
      <c r="A5" s="963"/>
      <c r="B5" s="1022"/>
      <c r="C5" s="853"/>
      <c r="D5" s="533" t="s">
        <v>704</v>
      </c>
      <c r="E5" s="533"/>
      <c r="F5" s="833"/>
      <c r="G5" s="854"/>
      <c r="H5" s="851"/>
      <c r="I5" s="855" t="s">
        <v>722</v>
      </c>
      <c r="J5" s="855" t="s">
        <v>723</v>
      </c>
      <c r="K5" s="855" t="s">
        <v>421</v>
      </c>
      <c r="L5" s="847" t="s">
        <v>422</v>
      </c>
      <c r="M5" s="855" t="s">
        <v>423</v>
      </c>
      <c r="N5" s="855" t="s">
        <v>424</v>
      </c>
      <c r="O5" s="854"/>
      <c r="P5" s="851"/>
      <c r="Q5" s="851" t="s">
        <v>420</v>
      </c>
      <c r="R5" s="834"/>
      <c r="T5" s="921"/>
    </row>
    <row r="6" spans="1:20" s="231" customFormat="1" ht="30" customHeight="1">
      <c r="A6" s="964"/>
      <c r="B6" s="1023"/>
      <c r="C6" s="856" t="s">
        <v>334</v>
      </c>
      <c r="D6" s="443" t="s">
        <v>427</v>
      </c>
      <c r="E6" s="443" t="s">
        <v>428</v>
      </c>
      <c r="F6" s="443" t="s">
        <v>429</v>
      </c>
      <c r="G6" s="857" t="s">
        <v>334</v>
      </c>
      <c r="H6" s="863" t="s">
        <v>430</v>
      </c>
      <c r="I6" s="863" t="s">
        <v>431</v>
      </c>
      <c r="J6" s="863" t="s">
        <v>432</v>
      </c>
      <c r="K6" s="863" t="s">
        <v>433</v>
      </c>
      <c r="L6" s="857" t="s">
        <v>434</v>
      </c>
      <c r="M6" s="863" t="s">
        <v>435</v>
      </c>
      <c r="N6" s="863" t="s">
        <v>436</v>
      </c>
      <c r="O6" s="857" t="s">
        <v>334</v>
      </c>
      <c r="P6" s="864" t="s">
        <v>720</v>
      </c>
      <c r="Q6" s="863" t="s">
        <v>437</v>
      </c>
      <c r="R6" s="863"/>
      <c r="S6" s="865"/>
      <c r="T6" s="922"/>
    </row>
    <row r="7" spans="1:20" s="180" customFormat="1" ht="36" customHeight="1">
      <c r="A7" s="632" t="s">
        <v>705</v>
      </c>
      <c r="B7" s="209">
        <v>10</v>
      </c>
      <c r="C7" s="811">
        <f>SUM(D7:F7)</f>
        <v>1466</v>
      </c>
      <c r="D7" s="811">
        <v>900</v>
      </c>
      <c r="E7" s="209">
        <v>455</v>
      </c>
      <c r="F7" s="209">
        <v>111</v>
      </c>
      <c r="G7" s="209">
        <f>SUM(H7:N7)</f>
        <v>115</v>
      </c>
      <c r="H7" s="209">
        <v>23</v>
      </c>
      <c r="I7" s="209">
        <v>46</v>
      </c>
      <c r="J7" s="209">
        <v>1</v>
      </c>
      <c r="K7" s="209">
        <v>0</v>
      </c>
      <c r="L7" s="209">
        <v>40</v>
      </c>
      <c r="M7" s="208">
        <v>1</v>
      </c>
      <c r="N7" s="208">
        <v>4</v>
      </c>
      <c r="O7" s="812">
        <f>SUM(P7:S7)</f>
        <v>142</v>
      </c>
      <c r="P7" s="812">
        <v>111</v>
      </c>
      <c r="Q7" s="812">
        <v>10</v>
      </c>
      <c r="R7" s="210">
        <v>20</v>
      </c>
      <c r="S7" s="208">
        <v>1</v>
      </c>
      <c r="T7" s="334" t="s">
        <v>15</v>
      </c>
    </row>
    <row r="8" spans="1:20" s="192" customFormat="1" ht="36" customHeight="1">
      <c r="A8" s="632" t="s">
        <v>256</v>
      </c>
      <c r="B8" s="211">
        <v>4</v>
      </c>
      <c r="C8" s="182" t="s">
        <v>438</v>
      </c>
      <c r="D8" s="182">
        <v>790</v>
      </c>
      <c r="E8" s="182">
        <v>36</v>
      </c>
      <c r="F8" s="182">
        <v>7</v>
      </c>
      <c r="G8" s="182">
        <v>57</v>
      </c>
      <c r="H8" s="182" t="s">
        <v>1103</v>
      </c>
      <c r="I8" s="182">
        <v>29</v>
      </c>
      <c r="J8" s="211">
        <v>1</v>
      </c>
      <c r="K8" s="211" t="s">
        <v>1103</v>
      </c>
      <c r="L8" s="182">
        <v>26</v>
      </c>
      <c r="M8" s="182">
        <v>1</v>
      </c>
      <c r="N8" s="182" t="s">
        <v>1103</v>
      </c>
      <c r="O8" s="812">
        <v>767</v>
      </c>
      <c r="P8" s="812">
        <v>25</v>
      </c>
      <c r="Q8" s="812">
        <v>741</v>
      </c>
      <c r="R8" s="182" t="s">
        <v>1103</v>
      </c>
      <c r="S8" s="182">
        <v>1</v>
      </c>
      <c r="T8" s="335" t="s">
        <v>16</v>
      </c>
    </row>
    <row r="9" spans="1:20" s="212" customFormat="1" ht="36" customHeight="1">
      <c r="A9" s="632" t="s">
        <v>706</v>
      </c>
      <c r="B9" s="209">
        <v>17</v>
      </c>
      <c r="C9" s="209">
        <f>SUM(D9:F9)</f>
        <v>1870</v>
      </c>
      <c r="D9" s="209">
        <v>1127</v>
      </c>
      <c r="E9" s="209">
        <v>514</v>
      </c>
      <c r="F9" s="209">
        <v>229</v>
      </c>
      <c r="G9" s="209">
        <v>116</v>
      </c>
      <c r="H9" s="209">
        <v>23</v>
      </c>
      <c r="I9" s="209">
        <v>46</v>
      </c>
      <c r="J9" s="209">
        <v>1</v>
      </c>
      <c r="K9" s="209">
        <v>0</v>
      </c>
      <c r="L9" s="209">
        <v>41</v>
      </c>
      <c r="M9" s="208">
        <v>1</v>
      </c>
      <c r="N9" s="208">
        <v>4</v>
      </c>
      <c r="O9" s="812">
        <v>144</v>
      </c>
      <c r="P9" s="812">
        <v>113</v>
      </c>
      <c r="Q9" s="812">
        <v>10</v>
      </c>
      <c r="R9" s="208">
        <v>20</v>
      </c>
      <c r="S9" s="208">
        <v>1</v>
      </c>
      <c r="T9" s="335" t="s">
        <v>17</v>
      </c>
    </row>
    <row r="10" spans="1:20" s="192" customFormat="1" ht="36" customHeight="1">
      <c r="A10" s="633" t="s">
        <v>257</v>
      </c>
      <c r="B10" s="211">
        <v>9</v>
      </c>
      <c r="C10" s="182">
        <v>906</v>
      </c>
      <c r="D10" s="182">
        <v>851</v>
      </c>
      <c r="E10" s="182">
        <v>55</v>
      </c>
      <c r="F10" s="182" t="s">
        <v>1103</v>
      </c>
      <c r="G10" s="182">
        <v>69</v>
      </c>
      <c r="H10" s="182" t="s">
        <v>1103</v>
      </c>
      <c r="I10" s="182">
        <v>32</v>
      </c>
      <c r="J10" s="211">
        <v>1</v>
      </c>
      <c r="K10" s="211" t="s">
        <v>1103</v>
      </c>
      <c r="L10" s="182">
        <v>34</v>
      </c>
      <c r="M10" s="182">
        <v>1</v>
      </c>
      <c r="N10" s="182" t="s">
        <v>1103</v>
      </c>
      <c r="O10" s="812">
        <v>793</v>
      </c>
      <c r="P10" s="812">
        <v>33</v>
      </c>
      <c r="Q10" s="812">
        <v>760</v>
      </c>
      <c r="R10" s="182" t="s">
        <v>1103</v>
      </c>
      <c r="S10" s="182" t="s">
        <v>1103</v>
      </c>
      <c r="T10" s="335" t="s">
        <v>20</v>
      </c>
    </row>
    <row r="11" spans="1:20" s="212" customFormat="1" ht="36" customHeight="1">
      <c r="A11" s="632" t="s">
        <v>707</v>
      </c>
      <c r="B11" s="209">
        <v>23</v>
      </c>
      <c r="C11" s="209">
        <v>1895</v>
      </c>
      <c r="D11" s="209">
        <v>1122</v>
      </c>
      <c r="E11" s="209">
        <v>528</v>
      </c>
      <c r="F11" s="209">
        <v>245</v>
      </c>
      <c r="G11" s="209">
        <v>83</v>
      </c>
      <c r="H11" s="209">
        <v>0</v>
      </c>
      <c r="I11" s="209">
        <v>0</v>
      </c>
      <c r="J11" s="209">
        <v>0</v>
      </c>
      <c r="K11" s="209">
        <v>0</v>
      </c>
      <c r="L11" s="209">
        <v>41</v>
      </c>
      <c r="M11" s="208">
        <v>1</v>
      </c>
      <c r="N11" s="208">
        <v>41</v>
      </c>
      <c r="O11" s="812">
        <v>232</v>
      </c>
      <c r="P11" s="812">
        <v>207</v>
      </c>
      <c r="Q11" s="812">
        <v>4</v>
      </c>
      <c r="R11" s="208">
        <v>20</v>
      </c>
      <c r="S11" s="208">
        <v>1</v>
      </c>
      <c r="T11" s="335" t="s">
        <v>19</v>
      </c>
    </row>
    <row r="12" spans="1:20" s="192" customFormat="1" ht="36" customHeight="1">
      <c r="A12" s="633" t="s">
        <v>258</v>
      </c>
      <c r="B12" s="211">
        <v>13</v>
      </c>
      <c r="C12" s="182">
        <v>1085</v>
      </c>
      <c r="D12" s="182">
        <v>881</v>
      </c>
      <c r="E12" s="182">
        <v>204</v>
      </c>
      <c r="F12" s="182" t="s">
        <v>1103</v>
      </c>
      <c r="G12" s="182">
        <v>68</v>
      </c>
      <c r="H12" s="182" t="s">
        <v>1103</v>
      </c>
      <c r="I12" s="182">
        <v>32</v>
      </c>
      <c r="J12" s="211">
        <v>1</v>
      </c>
      <c r="K12" s="211" t="s">
        <v>1103</v>
      </c>
      <c r="L12" s="182">
        <v>34</v>
      </c>
      <c r="M12" s="182">
        <v>1</v>
      </c>
      <c r="N12" s="182" t="s">
        <v>1103</v>
      </c>
      <c r="O12" s="812">
        <v>800</v>
      </c>
      <c r="P12" s="812">
        <v>34</v>
      </c>
      <c r="Q12" s="812">
        <v>766</v>
      </c>
      <c r="R12" s="182" t="s">
        <v>1103</v>
      </c>
      <c r="S12" s="182" t="s">
        <v>1103</v>
      </c>
      <c r="T12" s="335" t="s">
        <v>21</v>
      </c>
    </row>
    <row r="13" spans="1:20" s="183" customFormat="1" ht="36" customHeight="1">
      <c r="A13" s="632" t="s">
        <v>439</v>
      </c>
      <c r="B13" s="209">
        <v>24</v>
      </c>
      <c r="C13" s="209">
        <f>SUM(D13:F13)</f>
        <v>2047</v>
      </c>
      <c r="D13" s="209">
        <v>1403</v>
      </c>
      <c r="E13" s="209">
        <v>395</v>
      </c>
      <c r="F13" s="813">
        <v>249</v>
      </c>
      <c r="G13" s="209">
        <v>7</v>
      </c>
      <c r="H13" s="182" t="s">
        <v>1103</v>
      </c>
      <c r="I13" s="182" t="s">
        <v>1103</v>
      </c>
      <c r="J13" s="182" t="s">
        <v>1103</v>
      </c>
      <c r="K13" s="182" t="s">
        <v>1103</v>
      </c>
      <c r="L13" s="209">
        <v>3</v>
      </c>
      <c r="M13" s="208">
        <v>1</v>
      </c>
      <c r="N13" s="208">
        <v>3</v>
      </c>
      <c r="O13" s="812">
        <v>247</v>
      </c>
      <c r="P13" s="812">
        <v>246</v>
      </c>
      <c r="Q13" s="182" t="s">
        <v>1103</v>
      </c>
      <c r="R13" s="182" t="s">
        <v>1103</v>
      </c>
      <c r="S13" s="208">
        <v>1</v>
      </c>
      <c r="T13" s="335" t="s">
        <v>18</v>
      </c>
    </row>
    <row r="14" spans="1:20" s="183" customFormat="1" ht="36" customHeight="1">
      <c r="A14" s="632" t="s">
        <v>440</v>
      </c>
      <c r="B14" s="209">
        <v>13</v>
      </c>
      <c r="C14" s="209">
        <v>1089</v>
      </c>
      <c r="D14" s="209">
        <v>885</v>
      </c>
      <c r="E14" s="209">
        <v>204</v>
      </c>
      <c r="F14" s="813">
        <v>0</v>
      </c>
      <c r="G14" s="209">
        <v>67</v>
      </c>
      <c r="H14" s="209">
        <v>0</v>
      </c>
      <c r="I14" s="209">
        <v>0</v>
      </c>
      <c r="J14" s="209">
        <v>1</v>
      </c>
      <c r="K14" s="209">
        <v>0</v>
      </c>
      <c r="L14" s="209">
        <v>34</v>
      </c>
      <c r="M14" s="182" t="s">
        <v>1103</v>
      </c>
      <c r="N14" s="208">
        <v>32</v>
      </c>
      <c r="O14" s="812">
        <v>1037</v>
      </c>
      <c r="P14" s="812">
        <v>34</v>
      </c>
      <c r="Q14" s="812">
        <v>1002</v>
      </c>
      <c r="R14" s="182" t="s">
        <v>1103</v>
      </c>
      <c r="S14" s="208">
        <v>1</v>
      </c>
      <c r="T14" s="335" t="s">
        <v>22</v>
      </c>
    </row>
    <row r="15" spans="1:20" s="214" customFormat="1" ht="36" customHeight="1">
      <c r="A15" s="194" t="s">
        <v>290</v>
      </c>
      <c r="B15" s="215">
        <v>50</v>
      </c>
      <c r="C15" s="215">
        <v>2577</v>
      </c>
      <c r="D15" s="215">
        <v>1531</v>
      </c>
      <c r="E15" s="215">
        <v>1046</v>
      </c>
      <c r="F15" s="814" t="s">
        <v>441</v>
      </c>
      <c r="G15" s="215">
        <v>11</v>
      </c>
      <c r="H15" s="215">
        <v>0</v>
      </c>
      <c r="I15" s="215">
        <v>0</v>
      </c>
      <c r="J15" s="215">
        <v>0</v>
      </c>
      <c r="K15" s="215">
        <v>0</v>
      </c>
      <c r="L15" s="215">
        <v>6</v>
      </c>
      <c r="M15" s="215">
        <v>1</v>
      </c>
      <c r="N15" s="215">
        <v>4</v>
      </c>
      <c r="O15" s="815">
        <f>SUM(P15:S15)</f>
        <v>379</v>
      </c>
      <c r="P15" s="815">
        <v>335</v>
      </c>
      <c r="Q15" s="815">
        <v>42</v>
      </c>
      <c r="R15" s="215">
        <v>0</v>
      </c>
      <c r="S15" s="215">
        <v>2</v>
      </c>
      <c r="T15" s="195" t="s">
        <v>290</v>
      </c>
    </row>
    <row r="16" spans="1:20" s="183" customFormat="1" ht="36" customHeight="1">
      <c r="A16" s="218" t="s">
        <v>929</v>
      </c>
      <c r="B16" s="217">
        <v>48</v>
      </c>
      <c r="C16" s="217">
        <v>2564</v>
      </c>
      <c r="D16" s="217">
        <v>1518</v>
      </c>
      <c r="E16" s="217">
        <v>1046</v>
      </c>
      <c r="F16" s="816" t="s">
        <v>1103</v>
      </c>
      <c r="G16" s="217">
        <v>21</v>
      </c>
      <c r="H16" s="217">
        <v>0</v>
      </c>
      <c r="I16" s="230" t="s">
        <v>126</v>
      </c>
      <c r="J16" s="230" t="s">
        <v>126</v>
      </c>
      <c r="K16" s="230" t="s">
        <v>126</v>
      </c>
      <c r="L16" s="217">
        <v>21</v>
      </c>
      <c r="M16" s="230" t="s">
        <v>126</v>
      </c>
      <c r="N16" s="230" t="s">
        <v>126</v>
      </c>
      <c r="O16" s="817">
        <v>2445</v>
      </c>
      <c r="P16" s="817">
        <v>58</v>
      </c>
      <c r="Q16" s="817">
        <v>2385</v>
      </c>
      <c r="R16" s="217">
        <v>1</v>
      </c>
      <c r="S16" s="219">
        <v>1</v>
      </c>
      <c r="T16" s="216" t="s">
        <v>560</v>
      </c>
    </row>
    <row r="17" spans="1:20" s="177" customFormat="1" ht="18" customHeight="1">
      <c r="A17" s="213" t="s">
        <v>718</v>
      </c>
      <c r="B17" s="178"/>
      <c r="I17" s="1020"/>
      <c r="J17" s="1020"/>
      <c r="K17" s="1020"/>
      <c r="L17" s="1020"/>
      <c r="O17" s="1019" t="s">
        <v>719</v>
      </c>
      <c r="P17" s="1019"/>
      <c r="Q17" s="1019"/>
      <c r="R17" s="1019"/>
      <c r="S17" s="1019"/>
      <c r="T17" s="1019"/>
    </row>
  </sheetData>
  <mergeCells count="10">
    <mergeCell ref="O17:T17"/>
    <mergeCell ref="I17:L17"/>
    <mergeCell ref="A1:T1"/>
    <mergeCell ref="A2:B2"/>
    <mergeCell ref="A3:A6"/>
    <mergeCell ref="B3:B6"/>
    <mergeCell ref="C3:F3"/>
    <mergeCell ref="G3:N3"/>
    <mergeCell ref="O3:S3"/>
    <mergeCell ref="T3:T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zoomScaleSheetLayoutView="100" workbookViewId="0" topLeftCell="A10">
      <selection activeCell="Q20" sqref="Q20"/>
    </sheetView>
  </sheetViews>
  <sheetFormatPr defaultColWidth="9.140625" defaultRowHeight="12.75"/>
  <cols>
    <col min="1" max="21" width="8.57421875" style="1" customWidth="1"/>
    <col min="22" max="22" width="9.421875" style="1" customWidth="1"/>
    <col min="23" max="16384" width="9.140625" style="1" customWidth="1"/>
  </cols>
  <sheetData>
    <row r="1" spans="1:22" ht="32.25" customHeight="1">
      <c r="A1" s="905" t="s">
        <v>1010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</row>
    <row r="2" spans="1:23" ht="18" customHeight="1">
      <c r="A2" s="40" t="s">
        <v>1011</v>
      </c>
      <c r="B2" s="40"/>
      <c r="C2" s="4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Q2" s="32"/>
      <c r="R2" s="32"/>
      <c r="S2" s="32"/>
      <c r="T2" s="32"/>
      <c r="U2" s="32"/>
      <c r="V2" s="32" t="s">
        <v>1012</v>
      </c>
      <c r="W2" s="20"/>
    </row>
    <row r="3" spans="1:23" ht="27.75" customHeight="1">
      <c r="A3" s="897" t="s">
        <v>38</v>
      </c>
      <c r="B3" s="823" t="s">
        <v>1013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5"/>
      <c r="N3" s="826" t="s">
        <v>1014</v>
      </c>
      <c r="O3" s="824"/>
      <c r="P3" s="824"/>
      <c r="Q3" s="824"/>
      <c r="R3" s="824"/>
      <c r="S3" s="824"/>
      <c r="T3" s="824"/>
      <c r="U3" s="825"/>
      <c r="V3" s="901" t="s">
        <v>39</v>
      </c>
      <c r="W3" s="20"/>
    </row>
    <row r="4" spans="1:23" ht="27.75" customHeight="1">
      <c r="A4" s="890"/>
      <c r="B4" s="895" t="s">
        <v>969</v>
      </c>
      <c r="C4" s="913"/>
      <c r="D4" s="895" t="s">
        <v>1015</v>
      </c>
      <c r="E4" s="913"/>
      <c r="F4" s="895" t="s">
        <v>1016</v>
      </c>
      <c r="G4" s="913"/>
      <c r="H4" s="895" t="s">
        <v>1017</v>
      </c>
      <c r="I4" s="913"/>
      <c r="J4" s="895" t="s">
        <v>999</v>
      </c>
      <c r="K4" s="913"/>
      <c r="L4" s="895" t="s">
        <v>1018</v>
      </c>
      <c r="M4" s="913"/>
      <c r="N4" s="895" t="s">
        <v>969</v>
      </c>
      <c r="O4" s="913"/>
      <c r="P4" s="895" t="s">
        <v>1019</v>
      </c>
      <c r="Q4" s="913"/>
      <c r="R4" s="895" t="s">
        <v>1020</v>
      </c>
      <c r="S4" s="913"/>
      <c r="T4" s="895" t="s">
        <v>1021</v>
      </c>
      <c r="U4" s="913"/>
      <c r="V4" s="902"/>
      <c r="W4" s="20"/>
    </row>
    <row r="5" spans="1:23" ht="27.75" customHeight="1">
      <c r="A5" s="890"/>
      <c r="B5" s="903" t="s">
        <v>976</v>
      </c>
      <c r="C5" s="891"/>
      <c r="D5" s="903" t="s">
        <v>977</v>
      </c>
      <c r="E5" s="891"/>
      <c r="F5" s="903" t="s">
        <v>978</v>
      </c>
      <c r="G5" s="891"/>
      <c r="H5" s="903" t="s">
        <v>1022</v>
      </c>
      <c r="I5" s="891"/>
      <c r="J5" s="903" t="s">
        <v>1006</v>
      </c>
      <c r="K5" s="891"/>
      <c r="L5" s="903" t="s">
        <v>1005</v>
      </c>
      <c r="M5" s="891"/>
      <c r="N5" s="903" t="s">
        <v>976</v>
      </c>
      <c r="O5" s="891"/>
      <c r="P5" s="903" t="s">
        <v>1007</v>
      </c>
      <c r="Q5" s="891"/>
      <c r="R5" s="903" t="s">
        <v>1008</v>
      </c>
      <c r="S5" s="891"/>
      <c r="T5" s="903" t="s">
        <v>1009</v>
      </c>
      <c r="U5" s="891"/>
      <c r="V5" s="902"/>
      <c r="W5" s="20"/>
    </row>
    <row r="6" spans="1:23" ht="30.75" customHeight="1">
      <c r="A6" s="890"/>
      <c r="B6" s="41" t="s">
        <v>1023</v>
      </c>
      <c r="C6" s="41" t="s">
        <v>1024</v>
      </c>
      <c r="D6" s="41" t="s">
        <v>1023</v>
      </c>
      <c r="E6" s="41" t="s">
        <v>1024</v>
      </c>
      <c r="F6" s="41" t="s">
        <v>1023</v>
      </c>
      <c r="G6" s="41" t="s">
        <v>1024</v>
      </c>
      <c r="H6" s="41" t="s">
        <v>1023</v>
      </c>
      <c r="I6" s="41" t="s">
        <v>1024</v>
      </c>
      <c r="J6" s="41" t="s">
        <v>1023</v>
      </c>
      <c r="K6" s="41" t="s">
        <v>1024</v>
      </c>
      <c r="L6" s="41" t="s">
        <v>1023</v>
      </c>
      <c r="M6" s="41" t="s">
        <v>1024</v>
      </c>
      <c r="N6" s="41" t="s">
        <v>1023</v>
      </c>
      <c r="O6" s="33" t="s">
        <v>1025</v>
      </c>
      <c r="P6" s="10" t="s">
        <v>1023</v>
      </c>
      <c r="Q6" s="33" t="s">
        <v>1025</v>
      </c>
      <c r="R6" s="10" t="s">
        <v>1023</v>
      </c>
      <c r="S6" s="33" t="s">
        <v>1025</v>
      </c>
      <c r="T6" s="10" t="s">
        <v>1023</v>
      </c>
      <c r="U6" s="33" t="s">
        <v>1025</v>
      </c>
      <c r="V6" s="902"/>
      <c r="W6" s="20"/>
    </row>
    <row r="7" spans="1:23" ht="30.75" customHeight="1">
      <c r="A7" s="890"/>
      <c r="B7" s="17" t="s">
        <v>1026</v>
      </c>
      <c r="C7" s="17" t="s">
        <v>1026</v>
      </c>
      <c r="D7" s="17" t="s">
        <v>1026</v>
      </c>
      <c r="E7" s="17" t="s">
        <v>1026</v>
      </c>
      <c r="F7" s="17" t="s">
        <v>1026</v>
      </c>
      <c r="G7" s="17" t="s">
        <v>1026</v>
      </c>
      <c r="H7" s="17" t="s">
        <v>1026</v>
      </c>
      <c r="I7" s="17" t="s">
        <v>1026</v>
      </c>
      <c r="J7" s="17" t="s">
        <v>1026</v>
      </c>
      <c r="K7" s="17" t="s">
        <v>1026</v>
      </c>
      <c r="L7" s="17" t="s">
        <v>1026</v>
      </c>
      <c r="M7" s="17" t="s">
        <v>1026</v>
      </c>
      <c r="N7" s="17" t="s">
        <v>1026</v>
      </c>
      <c r="O7" s="17" t="s">
        <v>1027</v>
      </c>
      <c r="P7" s="17" t="s">
        <v>1026</v>
      </c>
      <c r="Q7" s="17" t="s">
        <v>1027</v>
      </c>
      <c r="R7" s="17" t="s">
        <v>1026</v>
      </c>
      <c r="S7" s="17" t="s">
        <v>1027</v>
      </c>
      <c r="T7" s="17" t="s">
        <v>1026</v>
      </c>
      <c r="U7" s="17" t="s">
        <v>1027</v>
      </c>
      <c r="V7" s="902"/>
      <c r="W7" s="20"/>
    </row>
    <row r="8" spans="1:23" ht="30.75" customHeight="1">
      <c r="A8" s="891"/>
      <c r="B8" s="12" t="s">
        <v>1028</v>
      </c>
      <c r="C8" s="12" t="s">
        <v>1029</v>
      </c>
      <c r="D8" s="12" t="s">
        <v>1028</v>
      </c>
      <c r="E8" s="12" t="s">
        <v>1029</v>
      </c>
      <c r="F8" s="12" t="s">
        <v>1028</v>
      </c>
      <c r="G8" s="12" t="s">
        <v>1029</v>
      </c>
      <c r="H8" s="12" t="s">
        <v>1028</v>
      </c>
      <c r="I8" s="12" t="s">
        <v>1029</v>
      </c>
      <c r="J8" s="12" t="s">
        <v>1028</v>
      </c>
      <c r="K8" s="12" t="s">
        <v>1029</v>
      </c>
      <c r="L8" s="12" t="s">
        <v>1028</v>
      </c>
      <c r="M8" s="12" t="s">
        <v>1029</v>
      </c>
      <c r="N8" s="12" t="s">
        <v>1028</v>
      </c>
      <c r="O8" s="12" t="s">
        <v>1030</v>
      </c>
      <c r="P8" s="12" t="s">
        <v>1028</v>
      </c>
      <c r="Q8" s="12" t="s">
        <v>1030</v>
      </c>
      <c r="R8" s="12" t="s">
        <v>1028</v>
      </c>
      <c r="S8" s="12" t="s">
        <v>1030</v>
      </c>
      <c r="T8" s="12" t="s">
        <v>1028</v>
      </c>
      <c r="U8" s="12" t="s">
        <v>1030</v>
      </c>
      <c r="V8" s="903"/>
      <c r="W8" s="20"/>
    </row>
    <row r="9" spans="1:22" s="272" customFormat="1" ht="18.75" customHeight="1">
      <c r="A9" s="270" t="s">
        <v>926</v>
      </c>
      <c r="B9" s="457">
        <v>10845</v>
      </c>
      <c r="C9" s="459">
        <v>158497</v>
      </c>
      <c r="D9" s="536">
        <v>257</v>
      </c>
      <c r="E9" s="459">
        <v>29832</v>
      </c>
      <c r="F9" s="536">
        <v>265</v>
      </c>
      <c r="G9" s="459">
        <v>11392</v>
      </c>
      <c r="H9" s="459">
        <v>4878</v>
      </c>
      <c r="I9" s="459">
        <v>111818</v>
      </c>
      <c r="J9" s="459">
        <v>1156</v>
      </c>
      <c r="K9" s="459">
        <v>3021</v>
      </c>
      <c r="L9" s="459">
        <v>4289</v>
      </c>
      <c r="M9" s="459">
        <v>2434</v>
      </c>
      <c r="N9" s="459">
        <v>1821</v>
      </c>
      <c r="O9" s="459">
        <v>26532</v>
      </c>
      <c r="P9" s="459">
        <v>848</v>
      </c>
      <c r="Q9" s="459">
        <v>25560</v>
      </c>
      <c r="R9" s="536">
        <v>554</v>
      </c>
      <c r="S9" s="536">
        <v>755</v>
      </c>
      <c r="T9" s="536">
        <v>419</v>
      </c>
      <c r="U9" s="677">
        <v>217</v>
      </c>
      <c r="V9" s="270" t="s">
        <v>926</v>
      </c>
    </row>
    <row r="10" spans="1:22" s="272" customFormat="1" ht="18.75" customHeight="1">
      <c r="A10" s="270" t="s">
        <v>990</v>
      </c>
      <c r="B10" s="457">
        <v>8808</v>
      </c>
      <c r="C10" s="459">
        <v>164335</v>
      </c>
      <c r="D10" s="536">
        <v>280</v>
      </c>
      <c r="E10" s="459">
        <v>32240</v>
      </c>
      <c r="F10" s="536">
        <v>265</v>
      </c>
      <c r="G10" s="459">
        <v>9331</v>
      </c>
      <c r="H10" s="459">
        <v>5052</v>
      </c>
      <c r="I10" s="459">
        <v>118641</v>
      </c>
      <c r="J10" s="459">
        <v>1164</v>
      </c>
      <c r="K10" s="459">
        <v>2976</v>
      </c>
      <c r="L10" s="459">
        <v>2047</v>
      </c>
      <c r="M10" s="459">
        <v>1147</v>
      </c>
      <c r="N10" s="459">
        <v>2157</v>
      </c>
      <c r="O10" s="664">
        <v>40385.26</v>
      </c>
      <c r="P10" s="459">
        <v>907</v>
      </c>
      <c r="Q10" s="664">
        <v>39881.98</v>
      </c>
      <c r="R10" s="536">
        <v>708</v>
      </c>
      <c r="S10" s="536">
        <v>265.52</v>
      </c>
      <c r="T10" s="536">
        <v>542</v>
      </c>
      <c r="U10" s="678">
        <v>237.77</v>
      </c>
      <c r="V10" s="270" t="s">
        <v>990</v>
      </c>
    </row>
    <row r="11" spans="1:22" s="272" customFormat="1" ht="18.75" customHeight="1">
      <c r="A11" s="270" t="s">
        <v>927</v>
      </c>
      <c r="B11" s="457">
        <v>13543</v>
      </c>
      <c r="C11" s="459">
        <v>149936</v>
      </c>
      <c r="D11" s="536">
        <v>275</v>
      </c>
      <c r="E11" s="459">
        <v>28158</v>
      </c>
      <c r="F11" s="536">
        <v>265</v>
      </c>
      <c r="G11" s="459">
        <v>7685</v>
      </c>
      <c r="H11" s="459">
        <v>5174</v>
      </c>
      <c r="I11" s="459">
        <v>107276</v>
      </c>
      <c r="J11" s="459">
        <v>1208</v>
      </c>
      <c r="K11" s="459">
        <v>3002</v>
      </c>
      <c r="L11" s="459">
        <v>6621</v>
      </c>
      <c r="M11" s="459">
        <v>3815</v>
      </c>
      <c r="N11" s="459">
        <v>2353</v>
      </c>
      <c r="O11" s="664">
        <v>50219.6</v>
      </c>
      <c r="P11" s="459">
        <v>963</v>
      </c>
      <c r="Q11" s="664">
        <v>47769.99</v>
      </c>
      <c r="R11" s="536">
        <v>792</v>
      </c>
      <c r="S11" s="536">
        <v>2176.32</v>
      </c>
      <c r="T11" s="536">
        <v>598</v>
      </c>
      <c r="U11" s="678">
        <v>273.29</v>
      </c>
      <c r="V11" s="270" t="s">
        <v>927</v>
      </c>
    </row>
    <row r="12" spans="1:22" s="272" customFormat="1" ht="18.75" customHeight="1">
      <c r="A12" s="270" t="s">
        <v>928</v>
      </c>
      <c r="B12" s="457">
        <v>13914</v>
      </c>
      <c r="C12" s="459">
        <v>140618</v>
      </c>
      <c r="D12" s="536">
        <v>271</v>
      </c>
      <c r="E12" s="459">
        <v>24631</v>
      </c>
      <c r="F12" s="536">
        <v>221</v>
      </c>
      <c r="G12" s="459">
        <v>8676</v>
      </c>
      <c r="H12" s="459">
        <v>5283</v>
      </c>
      <c r="I12" s="459">
        <v>97982</v>
      </c>
      <c r="J12" s="459">
        <v>1090</v>
      </c>
      <c r="K12" s="459">
        <v>5310</v>
      </c>
      <c r="L12" s="459">
        <v>7049</v>
      </c>
      <c r="M12" s="459">
        <v>4019</v>
      </c>
      <c r="N12" s="459">
        <v>2418</v>
      </c>
      <c r="O12" s="664">
        <v>40470</v>
      </c>
      <c r="P12" s="459">
        <v>999</v>
      </c>
      <c r="Q12" s="664">
        <v>38937</v>
      </c>
      <c r="R12" s="536">
        <v>808</v>
      </c>
      <c r="S12" s="536">
        <v>1061</v>
      </c>
      <c r="T12" s="536">
        <v>611</v>
      </c>
      <c r="U12" s="678">
        <v>472</v>
      </c>
      <c r="V12" s="270" t="s">
        <v>928</v>
      </c>
    </row>
    <row r="13" spans="1:22" s="272" customFormat="1" ht="18.75" customHeight="1">
      <c r="A13" s="112" t="s">
        <v>943</v>
      </c>
      <c r="B13" s="459">
        <v>15025</v>
      </c>
      <c r="C13" s="459">
        <v>143526</v>
      </c>
      <c r="D13" s="536">
        <v>133</v>
      </c>
      <c r="E13" s="459">
        <v>22845</v>
      </c>
      <c r="F13" s="536">
        <v>221</v>
      </c>
      <c r="G13" s="459">
        <v>9151</v>
      </c>
      <c r="H13" s="459">
        <v>5349</v>
      </c>
      <c r="I13" s="459">
        <v>94488</v>
      </c>
      <c r="J13" s="459">
        <v>1189</v>
      </c>
      <c r="K13" s="459">
        <v>11450</v>
      </c>
      <c r="L13" s="459">
        <v>8133</v>
      </c>
      <c r="M13" s="459">
        <v>5592</v>
      </c>
      <c r="N13" s="459">
        <v>2641</v>
      </c>
      <c r="O13" s="664">
        <v>36397</v>
      </c>
      <c r="P13" s="459">
        <v>1166</v>
      </c>
      <c r="Q13" s="664">
        <v>35460</v>
      </c>
      <c r="R13" s="536">
        <v>838</v>
      </c>
      <c r="S13" s="536">
        <v>663</v>
      </c>
      <c r="T13" s="536">
        <v>637</v>
      </c>
      <c r="U13" s="678">
        <v>274</v>
      </c>
      <c r="V13" s="270" t="s">
        <v>943</v>
      </c>
    </row>
    <row r="14" spans="1:22" s="275" customFormat="1" ht="18.75" customHeight="1">
      <c r="A14" s="273" t="s">
        <v>929</v>
      </c>
      <c r="B14" s="665">
        <f>(D14+F14+H14+J14+L14)</f>
        <v>17466</v>
      </c>
      <c r="C14" s="665">
        <f>(E14+G14+I14+K14+M14)</f>
        <v>137353</v>
      </c>
      <c r="D14" s="675">
        <v>159</v>
      </c>
      <c r="E14" s="665">
        <f>SUM(E15:E26)</f>
        <v>24681</v>
      </c>
      <c r="F14" s="675">
        <v>249</v>
      </c>
      <c r="G14" s="665">
        <f>SUM(G15:G26)</f>
        <v>8719</v>
      </c>
      <c r="H14" s="665">
        <v>5354</v>
      </c>
      <c r="I14" s="665">
        <f>SUM(I15:I26)</f>
        <v>93728</v>
      </c>
      <c r="J14" s="665">
        <v>1424</v>
      </c>
      <c r="K14" s="665">
        <f>SUM(K15:K26)</f>
        <v>3235</v>
      </c>
      <c r="L14" s="665">
        <f>L26</f>
        <v>10280</v>
      </c>
      <c r="M14" s="665">
        <v>6990</v>
      </c>
      <c r="N14" s="666">
        <f>SUM(P14,R14,T14)</f>
        <v>2687</v>
      </c>
      <c r="O14" s="667">
        <f>(Q14+S14+U14)</f>
        <v>35415</v>
      </c>
      <c r="P14" s="665">
        <v>1185</v>
      </c>
      <c r="Q14" s="668">
        <f>SUM(Q15:Q26)</f>
        <v>34416</v>
      </c>
      <c r="R14" s="675">
        <v>861</v>
      </c>
      <c r="S14" s="641">
        <f>SUM(S15:S26)</f>
        <v>732</v>
      </c>
      <c r="T14" s="675">
        <v>641</v>
      </c>
      <c r="U14" s="641">
        <f>SUM(U15:U26)</f>
        <v>267</v>
      </c>
      <c r="V14" s="274" t="s">
        <v>929</v>
      </c>
    </row>
    <row r="15" spans="1:24" s="272" customFormat="1" ht="18.75" customHeight="1">
      <c r="A15" s="325" t="s">
        <v>1031</v>
      </c>
      <c r="B15" s="650">
        <v>15693</v>
      </c>
      <c r="C15" s="669">
        <f>E15+G15+I15+K15+M15</f>
        <v>10914</v>
      </c>
      <c r="D15" s="495">
        <v>145</v>
      </c>
      <c r="E15" s="650">
        <v>1477</v>
      </c>
      <c r="F15" s="495">
        <v>221</v>
      </c>
      <c r="G15" s="650">
        <v>725</v>
      </c>
      <c r="H15" s="650">
        <v>5330</v>
      </c>
      <c r="I15" s="650">
        <v>8079</v>
      </c>
      <c r="J15" s="650">
        <v>1202</v>
      </c>
      <c r="K15" s="650">
        <v>125</v>
      </c>
      <c r="L15" s="622">
        <v>8795</v>
      </c>
      <c r="M15" s="650">
        <v>508</v>
      </c>
      <c r="N15" s="670">
        <f aca="true" t="shared" si="0" ref="N15:N26">SUM(P15,R15,T15)</f>
        <v>2660</v>
      </c>
      <c r="O15" s="671">
        <f aca="true" t="shared" si="1" ref="O15:O26">(Q15+S15+U15)</f>
        <v>2954</v>
      </c>
      <c r="P15" s="650">
        <v>1150</v>
      </c>
      <c r="Q15" s="650">
        <v>2862</v>
      </c>
      <c r="R15" s="495">
        <v>865</v>
      </c>
      <c r="S15" s="495">
        <v>57</v>
      </c>
      <c r="T15" s="495">
        <v>645</v>
      </c>
      <c r="U15" s="486">
        <v>35</v>
      </c>
      <c r="V15" s="326" t="s">
        <v>1032</v>
      </c>
      <c r="X15" s="327"/>
    </row>
    <row r="16" spans="1:24" s="272" customFormat="1" ht="18.75" customHeight="1">
      <c r="A16" s="325" t="s">
        <v>1033</v>
      </c>
      <c r="B16" s="650">
        <v>15696</v>
      </c>
      <c r="C16" s="669">
        <f aca="true" t="shared" si="2" ref="C16:C26">E16+G16+I16+K16+M16</f>
        <v>10231</v>
      </c>
      <c r="D16" s="495">
        <v>158</v>
      </c>
      <c r="E16" s="650">
        <v>1537</v>
      </c>
      <c r="F16" s="495">
        <v>221</v>
      </c>
      <c r="G16" s="650">
        <v>659</v>
      </c>
      <c r="H16" s="650">
        <v>5330</v>
      </c>
      <c r="I16" s="650">
        <v>7534</v>
      </c>
      <c r="J16" s="650">
        <v>1218</v>
      </c>
      <c r="K16" s="650">
        <v>75</v>
      </c>
      <c r="L16" s="622">
        <v>8769</v>
      </c>
      <c r="M16" s="650">
        <v>426</v>
      </c>
      <c r="N16" s="670">
        <f t="shared" si="0"/>
        <v>2656</v>
      </c>
      <c r="O16" s="671">
        <f t="shared" si="1"/>
        <v>2964</v>
      </c>
      <c r="P16" s="650">
        <v>1148</v>
      </c>
      <c r="Q16" s="650">
        <v>2875</v>
      </c>
      <c r="R16" s="495">
        <v>865</v>
      </c>
      <c r="S16" s="495">
        <v>57</v>
      </c>
      <c r="T16" s="495">
        <v>643</v>
      </c>
      <c r="U16" s="486">
        <v>32</v>
      </c>
      <c r="V16" s="328" t="s">
        <v>1034</v>
      </c>
      <c r="X16" s="327"/>
    </row>
    <row r="17" spans="1:24" s="272" customFormat="1" ht="18.75" customHeight="1">
      <c r="A17" s="325" t="s">
        <v>1035</v>
      </c>
      <c r="B17" s="650">
        <v>15784</v>
      </c>
      <c r="C17" s="669">
        <f t="shared" si="2"/>
        <v>11558</v>
      </c>
      <c r="D17" s="495">
        <v>159</v>
      </c>
      <c r="E17" s="650">
        <v>2147</v>
      </c>
      <c r="F17" s="495">
        <v>226</v>
      </c>
      <c r="G17" s="650">
        <v>786</v>
      </c>
      <c r="H17" s="650">
        <v>5330</v>
      </c>
      <c r="I17" s="650">
        <v>7953</v>
      </c>
      <c r="J17" s="650">
        <v>1250</v>
      </c>
      <c r="K17" s="650">
        <v>237</v>
      </c>
      <c r="L17" s="622">
        <v>8819</v>
      </c>
      <c r="M17" s="650">
        <v>435</v>
      </c>
      <c r="N17" s="670">
        <f t="shared" si="0"/>
        <v>2648</v>
      </c>
      <c r="O17" s="671">
        <f t="shared" si="1"/>
        <v>2917</v>
      </c>
      <c r="P17" s="650">
        <v>1153</v>
      </c>
      <c r="Q17" s="650">
        <v>2835</v>
      </c>
      <c r="R17" s="495">
        <v>853</v>
      </c>
      <c r="S17" s="495">
        <v>58</v>
      </c>
      <c r="T17" s="495">
        <v>642</v>
      </c>
      <c r="U17" s="486">
        <v>24</v>
      </c>
      <c r="V17" s="326" t="s">
        <v>1036</v>
      </c>
      <c r="X17" s="327"/>
    </row>
    <row r="18" spans="1:24" s="272" customFormat="1" ht="18.75" customHeight="1">
      <c r="A18" s="325" t="s">
        <v>1037</v>
      </c>
      <c r="B18" s="650">
        <v>15993</v>
      </c>
      <c r="C18" s="669">
        <f t="shared" si="2"/>
        <v>11689</v>
      </c>
      <c r="D18" s="495">
        <v>159</v>
      </c>
      <c r="E18" s="650">
        <v>2121</v>
      </c>
      <c r="F18" s="495">
        <v>229</v>
      </c>
      <c r="G18" s="650">
        <v>749</v>
      </c>
      <c r="H18" s="650">
        <v>5330</v>
      </c>
      <c r="I18" s="650">
        <v>7735</v>
      </c>
      <c r="J18" s="650">
        <v>1305</v>
      </c>
      <c r="K18" s="650">
        <v>542</v>
      </c>
      <c r="L18" s="622">
        <v>8970</v>
      </c>
      <c r="M18" s="650">
        <v>542</v>
      </c>
      <c r="N18" s="670">
        <f t="shared" si="0"/>
        <v>2657</v>
      </c>
      <c r="O18" s="671">
        <f t="shared" si="1"/>
        <v>2873</v>
      </c>
      <c r="P18" s="650">
        <v>1160</v>
      </c>
      <c r="Q18" s="650">
        <v>2794</v>
      </c>
      <c r="R18" s="495">
        <v>855</v>
      </c>
      <c r="S18" s="495">
        <v>58</v>
      </c>
      <c r="T18" s="495">
        <v>642</v>
      </c>
      <c r="U18" s="486">
        <v>21</v>
      </c>
      <c r="V18" s="326" t="s">
        <v>1038</v>
      </c>
      <c r="X18" s="327"/>
    </row>
    <row r="19" spans="1:24" s="272" customFormat="1" ht="18.75" customHeight="1">
      <c r="A19" s="325" t="s">
        <v>1039</v>
      </c>
      <c r="B19" s="650">
        <v>13250</v>
      </c>
      <c r="C19" s="669">
        <f t="shared" si="2"/>
        <v>12251</v>
      </c>
      <c r="D19" s="495">
        <v>159</v>
      </c>
      <c r="E19" s="650">
        <v>2247</v>
      </c>
      <c r="F19" s="495">
        <v>232</v>
      </c>
      <c r="G19" s="650">
        <v>787</v>
      </c>
      <c r="H19" s="650">
        <v>5330</v>
      </c>
      <c r="I19" s="650">
        <v>8022</v>
      </c>
      <c r="J19" s="650">
        <v>1304</v>
      </c>
      <c r="K19" s="650">
        <v>620</v>
      </c>
      <c r="L19" s="622">
        <v>6225</v>
      </c>
      <c r="M19" s="650">
        <v>575</v>
      </c>
      <c r="N19" s="670">
        <f t="shared" si="0"/>
        <v>2662</v>
      </c>
      <c r="O19" s="671">
        <f t="shared" si="1"/>
        <v>2870</v>
      </c>
      <c r="P19" s="650">
        <v>1160</v>
      </c>
      <c r="Q19" s="650">
        <v>2790</v>
      </c>
      <c r="R19" s="495">
        <v>860</v>
      </c>
      <c r="S19" s="495">
        <v>58</v>
      </c>
      <c r="T19" s="495">
        <v>642</v>
      </c>
      <c r="U19" s="486">
        <v>22</v>
      </c>
      <c r="V19" s="326" t="s">
        <v>1040</v>
      </c>
      <c r="X19" s="327"/>
    </row>
    <row r="20" spans="1:24" s="272" customFormat="1" ht="18.75" customHeight="1">
      <c r="A20" s="325" t="s">
        <v>1041</v>
      </c>
      <c r="B20" s="650">
        <v>17012</v>
      </c>
      <c r="C20" s="669">
        <f t="shared" si="2"/>
        <v>11405</v>
      </c>
      <c r="D20" s="495">
        <v>159</v>
      </c>
      <c r="E20" s="650">
        <v>2079</v>
      </c>
      <c r="F20" s="495">
        <v>244</v>
      </c>
      <c r="G20" s="650">
        <v>718</v>
      </c>
      <c r="H20" s="650">
        <v>5356</v>
      </c>
      <c r="I20" s="650">
        <v>7784</v>
      </c>
      <c r="J20" s="650">
        <v>1308</v>
      </c>
      <c r="K20" s="650">
        <v>268</v>
      </c>
      <c r="L20" s="622">
        <v>9945</v>
      </c>
      <c r="M20" s="650">
        <v>556</v>
      </c>
      <c r="N20" s="670">
        <f t="shared" si="0"/>
        <v>2657</v>
      </c>
      <c r="O20" s="671">
        <f t="shared" si="1"/>
        <v>2879</v>
      </c>
      <c r="P20" s="650">
        <v>1153</v>
      </c>
      <c r="Q20" s="650">
        <v>2793</v>
      </c>
      <c r="R20" s="495">
        <v>861</v>
      </c>
      <c r="S20" s="495">
        <v>59</v>
      </c>
      <c r="T20" s="495">
        <v>643</v>
      </c>
      <c r="U20" s="486">
        <v>27</v>
      </c>
      <c r="V20" s="326" t="s">
        <v>1042</v>
      </c>
      <c r="X20" s="327"/>
    </row>
    <row r="21" spans="1:24" s="272" customFormat="1" ht="18.75" customHeight="1">
      <c r="A21" s="325" t="s">
        <v>1043</v>
      </c>
      <c r="B21" s="650">
        <v>17254</v>
      </c>
      <c r="C21" s="669">
        <f t="shared" si="2"/>
        <v>11423</v>
      </c>
      <c r="D21" s="495">
        <v>159</v>
      </c>
      <c r="E21" s="650">
        <v>2037</v>
      </c>
      <c r="F21" s="495">
        <v>249</v>
      </c>
      <c r="G21" s="650">
        <v>708</v>
      </c>
      <c r="H21" s="650">
        <v>5356</v>
      </c>
      <c r="I21" s="650">
        <v>7782</v>
      </c>
      <c r="J21" s="650">
        <v>1314</v>
      </c>
      <c r="K21" s="650">
        <v>121</v>
      </c>
      <c r="L21" s="622">
        <v>10176</v>
      </c>
      <c r="M21" s="650">
        <v>775</v>
      </c>
      <c r="N21" s="670">
        <f t="shared" si="0"/>
        <v>2664</v>
      </c>
      <c r="O21" s="671">
        <f t="shared" si="1"/>
        <v>2870</v>
      </c>
      <c r="P21" s="650">
        <v>1158</v>
      </c>
      <c r="Q21" s="650">
        <v>2795</v>
      </c>
      <c r="R21" s="495">
        <v>863</v>
      </c>
      <c r="S21" s="495">
        <v>59</v>
      </c>
      <c r="T21" s="495">
        <v>643</v>
      </c>
      <c r="U21" s="486">
        <v>16</v>
      </c>
      <c r="V21" s="326" t="s">
        <v>1044</v>
      </c>
      <c r="X21" s="327"/>
    </row>
    <row r="22" spans="1:24" s="272" customFormat="1" ht="18.75" customHeight="1">
      <c r="A22" s="325" t="s">
        <v>1045</v>
      </c>
      <c r="B22" s="650">
        <v>17680</v>
      </c>
      <c r="C22" s="669">
        <f t="shared" si="2"/>
        <v>11797</v>
      </c>
      <c r="D22" s="495">
        <v>159</v>
      </c>
      <c r="E22" s="650">
        <v>2046</v>
      </c>
      <c r="F22" s="495">
        <v>249</v>
      </c>
      <c r="G22" s="650">
        <v>745</v>
      </c>
      <c r="H22" s="650">
        <v>5357</v>
      </c>
      <c r="I22" s="650">
        <v>7906</v>
      </c>
      <c r="J22" s="650">
        <v>1343</v>
      </c>
      <c r="K22" s="650">
        <v>109</v>
      </c>
      <c r="L22" s="622">
        <v>10572</v>
      </c>
      <c r="M22" s="650">
        <v>991</v>
      </c>
      <c r="N22" s="670">
        <f t="shared" si="0"/>
        <v>2655</v>
      </c>
      <c r="O22" s="671">
        <f t="shared" si="1"/>
        <v>2888</v>
      </c>
      <c r="P22" s="650">
        <v>1150</v>
      </c>
      <c r="Q22" s="650">
        <v>2813</v>
      </c>
      <c r="R22" s="495">
        <v>863</v>
      </c>
      <c r="S22" s="495">
        <v>59</v>
      </c>
      <c r="T22" s="495">
        <v>642</v>
      </c>
      <c r="U22" s="486">
        <v>16</v>
      </c>
      <c r="V22" s="326" t="s">
        <v>1046</v>
      </c>
      <c r="X22" s="327"/>
    </row>
    <row r="23" spans="1:24" s="272" customFormat="1" ht="18.75" customHeight="1">
      <c r="A23" s="325" t="s">
        <v>1095</v>
      </c>
      <c r="B23" s="650">
        <v>17733</v>
      </c>
      <c r="C23" s="669">
        <f t="shared" si="2"/>
        <v>11543</v>
      </c>
      <c r="D23" s="495">
        <v>159</v>
      </c>
      <c r="E23" s="650">
        <v>2350</v>
      </c>
      <c r="F23" s="495">
        <v>249</v>
      </c>
      <c r="G23" s="650">
        <v>723</v>
      </c>
      <c r="H23" s="650">
        <v>5357</v>
      </c>
      <c r="I23" s="650">
        <v>7662</v>
      </c>
      <c r="J23" s="650">
        <v>1371</v>
      </c>
      <c r="K23" s="650">
        <v>321</v>
      </c>
      <c r="L23" s="622">
        <v>10597</v>
      </c>
      <c r="M23" s="650">
        <v>487</v>
      </c>
      <c r="N23" s="670">
        <f t="shared" si="0"/>
        <v>2649</v>
      </c>
      <c r="O23" s="671">
        <f t="shared" si="1"/>
        <v>2989</v>
      </c>
      <c r="P23" s="650">
        <v>1146</v>
      </c>
      <c r="Q23" s="650">
        <v>2913</v>
      </c>
      <c r="R23" s="495">
        <v>861</v>
      </c>
      <c r="S23" s="495">
        <v>59</v>
      </c>
      <c r="T23" s="495">
        <v>642</v>
      </c>
      <c r="U23" s="486">
        <v>17</v>
      </c>
      <c r="V23" s="326" t="s">
        <v>1096</v>
      </c>
      <c r="X23" s="327"/>
    </row>
    <row r="24" spans="1:24" s="272" customFormat="1" ht="18.75" customHeight="1">
      <c r="A24" s="325" t="s">
        <v>1097</v>
      </c>
      <c r="B24" s="650">
        <v>17774</v>
      </c>
      <c r="C24" s="669">
        <f t="shared" si="2"/>
        <v>11937</v>
      </c>
      <c r="D24" s="495">
        <v>159</v>
      </c>
      <c r="E24" s="650">
        <v>2225</v>
      </c>
      <c r="F24" s="495">
        <v>249</v>
      </c>
      <c r="G24" s="650">
        <v>744</v>
      </c>
      <c r="H24" s="650">
        <v>5354</v>
      </c>
      <c r="I24" s="650">
        <v>7927</v>
      </c>
      <c r="J24" s="650">
        <v>1403</v>
      </c>
      <c r="K24" s="650">
        <v>427</v>
      </c>
      <c r="L24" s="622">
        <v>10609</v>
      </c>
      <c r="M24" s="650">
        <v>614</v>
      </c>
      <c r="N24" s="670">
        <f t="shared" si="0"/>
        <v>2680</v>
      </c>
      <c r="O24" s="671">
        <f t="shared" si="1"/>
        <v>3050</v>
      </c>
      <c r="P24" s="650">
        <v>1178</v>
      </c>
      <c r="Q24" s="650">
        <v>2969</v>
      </c>
      <c r="R24" s="495">
        <v>861</v>
      </c>
      <c r="S24" s="495">
        <v>63</v>
      </c>
      <c r="T24" s="495">
        <v>641</v>
      </c>
      <c r="U24" s="486">
        <v>18</v>
      </c>
      <c r="V24" s="326" t="s">
        <v>1098</v>
      </c>
      <c r="X24" s="327"/>
    </row>
    <row r="25" spans="1:24" s="272" customFormat="1" ht="18.75" customHeight="1">
      <c r="A25" s="325" t="s">
        <v>1099</v>
      </c>
      <c r="B25" s="650">
        <v>17638</v>
      </c>
      <c r="C25" s="669">
        <f t="shared" si="2"/>
        <v>11165</v>
      </c>
      <c r="D25" s="495">
        <v>159</v>
      </c>
      <c r="E25" s="650">
        <v>2294</v>
      </c>
      <c r="F25" s="495">
        <v>249</v>
      </c>
      <c r="G25" s="650">
        <v>687</v>
      </c>
      <c r="H25" s="650">
        <v>5354</v>
      </c>
      <c r="I25" s="650">
        <v>7398</v>
      </c>
      <c r="J25" s="650">
        <v>1419</v>
      </c>
      <c r="K25" s="650">
        <v>201</v>
      </c>
      <c r="L25" s="622">
        <v>10457</v>
      </c>
      <c r="M25" s="650">
        <v>585</v>
      </c>
      <c r="N25" s="670">
        <f t="shared" si="0"/>
        <v>2682</v>
      </c>
      <c r="O25" s="671">
        <f t="shared" si="1"/>
        <v>3032</v>
      </c>
      <c r="P25" s="650">
        <v>1180</v>
      </c>
      <c r="Q25" s="650">
        <v>2947</v>
      </c>
      <c r="R25" s="495">
        <v>861</v>
      </c>
      <c r="S25" s="495">
        <v>66</v>
      </c>
      <c r="T25" s="495">
        <v>641</v>
      </c>
      <c r="U25" s="486">
        <v>19</v>
      </c>
      <c r="V25" s="326" t="s">
        <v>1100</v>
      </c>
      <c r="X25" s="327"/>
    </row>
    <row r="26" spans="1:24" s="272" customFormat="1" ht="18.75" customHeight="1">
      <c r="A26" s="329" t="s">
        <v>1101</v>
      </c>
      <c r="B26" s="672">
        <v>17466</v>
      </c>
      <c r="C26" s="672">
        <f t="shared" si="2"/>
        <v>11440</v>
      </c>
      <c r="D26" s="676">
        <v>159</v>
      </c>
      <c r="E26" s="672">
        <v>2121</v>
      </c>
      <c r="F26" s="676">
        <v>249</v>
      </c>
      <c r="G26" s="672">
        <v>688</v>
      </c>
      <c r="H26" s="672">
        <v>5354</v>
      </c>
      <c r="I26" s="672">
        <v>7946</v>
      </c>
      <c r="J26" s="672">
        <v>1424</v>
      </c>
      <c r="K26" s="672">
        <v>189</v>
      </c>
      <c r="L26" s="628">
        <v>10280</v>
      </c>
      <c r="M26" s="672">
        <v>496</v>
      </c>
      <c r="N26" s="673">
        <f t="shared" si="0"/>
        <v>2687</v>
      </c>
      <c r="O26" s="674">
        <f t="shared" si="1"/>
        <v>3129</v>
      </c>
      <c r="P26" s="672">
        <v>1185</v>
      </c>
      <c r="Q26" s="672">
        <v>3030</v>
      </c>
      <c r="R26" s="676">
        <v>861</v>
      </c>
      <c r="S26" s="676">
        <v>79</v>
      </c>
      <c r="T26" s="676">
        <v>641</v>
      </c>
      <c r="U26" s="285">
        <v>20</v>
      </c>
      <c r="V26" s="330" t="s">
        <v>1102</v>
      </c>
      <c r="X26" s="327"/>
    </row>
    <row r="27" spans="1:22" ht="15" customHeight="1">
      <c r="A27" s="236" t="s">
        <v>37</v>
      </c>
      <c r="B27" s="20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U27" s="19"/>
      <c r="V27" s="25" t="s">
        <v>172</v>
      </c>
    </row>
    <row r="28" ht="15" customHeight="1">
      <c r="A28" s="27" t="s">
        <v>35</v>
      </c>
    </row>
    <row r="29" ht="15" customHeight="1">
      <c r="A29" s="1" t="s">
        <v>36</v>
      </c>
    </row>
  </sheetData>
  <mergeCells count="25">
    <mergeCell ref="P5:Q5"/>
    <mergeCell ref="R5:S5"/>
    <mergeCell ref="T5:U5"/>
    <mergeCell ref="P4:Q4"/>
    <mergeCell ref="R4:S4"/>
    <mergeCell ref="T4:U4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A1:V1"/>
    <mergeCell ref="B3:M3"/>
    <mergeCell ref="N3:U3"/>
    <mergeCell ref="B4:C4"/>
    <mergeCell ref="D4:E4"/>
    <mergeCell ref="F4:G4"/>
    <mergeCell ref="H4:I4"/>
    <mergeCell ref="A3:A8"/>
    <mergeCell ref="V3:V8"/>
    <mergeCell ref="J4: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zoomScaleSheetLayoutView="100" workbookViewId="0" topLeftCell="A10">
      <selection activeCell="F7" sqref="F7"/>
    </sheetView>
  </sheetViews>
  <sheetFormatPr defaultColWidth="9.140625" defaultRowHeight="12.75"/>
  <cols>
    <col min="1" max="1" width="13.57421875" style="1" customWidth="1"/>
    <col min="2" max="3" width="9.8515625" style="1" customWidth="1"/>
    <col min="4" max="7" width="9.140625" style="1" customWidth="1"/>
    <col min="8" max="13" width="9.421875" style="1" customWidth="1"/>
    <col min="14" max="14" width="12.140625" style="1" customWidth="1"/>
    <col min="15" max="16384" width="9.140625" style="1" customWidth="1"/>
  </cols>
  <sheetData>
    <row r="1" spans="1:14" ht="32.25" customHeight="1">
      <c r="A1" s="905" t="s">
        <v>1204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</row>
    <row r="2" spans="1:14" ht="15" customHeight="1">
      <c r="A2" s="26" t="s">
        <v>1104</v>
      </c>
      <c r="B2" s="21"/>
      <c r="C2" s="21"/>
      <c r="D2" s="21"/>
      <c r="E2" s="21"/>
      <c r="F2" s="21"/>
      <c r="G2" s="21"/>
      <c r="H2" s="21"/>
      <c r="I2" s="21"/>
      <c r="J2" s="21"/>
      <c r="K2" s="21"/>
      <c r="N2" s="24" t="s">
        <v>1105</v>
      </c>
    </row>
    <row r="3" spans="1:14" ht="24.75" customHeight="1">
      <c r="A3" s="916" t="s">
        <v>45</v>
      </c>
      <c r="B3" s="906" t="s">
        <v>1106</v>
      </c>
      <c r="C3" s="919"/>
      <c r="D3" s="827" t="s">
        <v>1107</v>
      </c>
      <c r="E3" s="907"/>
      <c r="F3" s="907"/>
      <c r="G3" s="908"/>
      <c r="H3" s="827" t="s">
        <v>1108</v>
      </c>
      <c r="I3" s="907"/>
      <c r="J3" s="907"/>
      <c r="K3" s="908"/>
      <c r="L3" s="828" t="s">
        <v>1109</v>
      </c>
      <c r="M3" s="829"/>
      <c r="N3" s="896" t="s">
        <v>44</v>
      </c>
    </row>
    <row r="4" spans="1:14" ht="24.75" customHeight="1">
      <c r="A4" s="917"/>
      <c r="B4" s="830" t="s">
        <v>1110</v>
      </c>
      <c r="C4" s="918"/>
      <c r="D4" s="827" t="s">
        <v>1111</v>
      </c>
      <c r="E4" s="908"/>
      <c r="F4" s="827" t="s">
        <v>1112</v>
      </c>
      <c r="G4" s="908"/>
      <c r="H4" s="827" t="s">
        <v>1113</v>
      </c>
      <c r="I4" s="908"/>
      <c r="J4" s="827" t="s">
        <v>1114</v>
      </c>
      <c r="K4" s="908"/>
      <c r="L4" s="830" t="s">
        <v>1115</v>
      </c>
      <c r="M4" s="831"/>
      <c r="N4" s="902"/>
    </row>
    <row r="5" spans="1:14" ht="24.75" customHeight="1">
      <c r="A5" s="917"/>
      <c r="B5" s="33" t="s">
        <v>1116</v>
      </c>
      <c r="C5" s="33" t="s">
        <v>1117</v>
      </c>
      <c r="D5" s="33" t="s">
        <v>1116</v>
      </c>
      <c r="E5" s="33" t="s">
        <v>1117</v>
      </c>
      <c r="F5" s="33" t="s">
        <v>1116</v>
      </c>
      <c r="G5" s="33" t="s">
        <v>1117</v>
      </c>
      <c r="H5" s="33" t="s">
        <v>1116</v>
      </c>
      <c r="I5" s="33" t="s">
        <v>1117</v>
      </c>
      <c r="J5" s="33" t="s">
        <v>1116</v>
      </c>
      <c r="K5" s="33" t="s">
        <v>1117</v>
      </c>
      <c r="L5" s="10" t="s">
        <v>1118</v>
      </c>
      <c r="M5" s="10" t="s">
        <v>1119</v>
      </c>
      <c r="N5" s="902"/>
    </row>
    <row r="6" spans="1:14" ht="24.75" customHeight="1">
      <c r="A6" s="918"/>
      <c r="B6" s="12" t="s">
        <v>1120</v>
      </c>
      <c r="C6" s="12" t="s">
        <v>1121</v>
      </c>
      <c r="D6" s="12" t="s">
        <v>1120</v>
      </c>
      <c r="E6" s="12" t="s">
        <v>1121</v>
      </c>
      <c r="F6" s="12" t="s">
        <v>1120</v>
      </c>
      <c r="G6" s="12" t="s">
        <v>1121</v>
      </c>
      <c r="H6" s="12" t="s">
        <v>1120</v>
      </c>
      <c r="I6" s="12" t="s">
        <v>1121</v>
      </c>
      <c r="J6" s="12" t="s">
        <v>1120</v>
      </c>
      <c r="K6" s="12" t="s">
        <v>1121</v>
      </c>
      <c r="L6" s="12" t="s">
        <v>1122</v>
      </c>
      <c r="M6" s="12" t="s">
        <v>1123</v>
      </c>
      <c r="N6" s="903"/>
    </row>
    <row r="7" spans="1:14" s="272" customFormat="1" ht="32.25" customHeight="1">
      <c r="A7" s="331" t="s">
        <v>40</v>
      </c>
      <c r="B7" s="332" t="s">
        <v>780</v>
      </c>
      <c r="C7" s="332" t="s">
        <v>780</v>
      </c>
      <c r="D7" s="332" t="s">
        <v>780</v>
      </c>
      <c r="E7" s="332" t="s">
        <v>780</v>
      </c>
      <c r="F7" s="332" t="s">
        <v>780</v>
      </c>
      <c r="G7" s="332" t="s">
        <v>780</v>
      </c>
      <c r="H7" s="679">
        <v>290</v>
      </c>
      <c r="I7" s="681">
        <v>9583</v>
      </c>
      <c r="J7" s="680">
        <v>39</v>
      </c>
      <c r="K7" s="679">
        <v>1051</v>
      </c>
      <c r="L7" s="536">
        <v>9346</v>
      </c>
      <c r="M7" s="271">
        <v>52928</v>
      </c>
      <c r="N7" s="334" t="s">
        <v>15</v>
      </c>
    </row>
    <row r="8" spans="1:14" s="272" customFormat="1" ht="32.25" customHeight="1">
      <c r="A8" s="331" t="s">
        <v>1127</v>
      </c>
      <c r="B8" s="269" t="s">
        <v>780</v>
      </c>
      <c r="C8" s="269" t="s">
        <v>780</v>
      </c>
      <c r="D8" s="269" t="s">
        <v>780</v>
      </c>
      <c r="E8" s="269" t="s">
        <v>780</v>
      </c>
      <c r="F8" s="269" t="s">
        <v>780</v>
      </c>
      <c r="G8" s="269" t="s">
        <v>780</v>
      </c>
      <c r="H8" s="536">
        <v>107</v>
      </c>
      <c r="I8" s="459">
        <v>6531</v>
      </c>
      <c r="J8" s="536">
        <v>20</v>
      </c>
      <c r="K8" s="536">
        <v>750</v>
      </c>
      <c r="L8" s="536">
        <v>3413</v>
      </c>
      <c r="M8" s="271">
        <v>15935</v>
      </c>
      <c r="N8" s="335" t="s">
        <v>16</v>
      </c>
    </row>
    <row r="9" spans="1:14" s="272" customFormat="1" ht="32.25" customHeight="1">
      <c r="A9" s="331" t="s">
        <v>41</v>
      </c>
      <c r="B9" s="269" t="s">
        <v>780</v>
      </c>
      <c r="C9" s="269" t="s">
        <v>780</v>
      </c>
      <c r="D9" s="269" t="s">
        <v>780</v>
      </c>
      <c r="E9" s="269" t="s">
        <v>780</v>
      </c>
      <c r="F9" s="269" t="s">
        <v>780</v>
      </c>
      <c r="G9" s="269" t="s">
        <v>780</v>
      </c>
      <c r="H9" s="536">
        <v>329</v>
      </c>
      <c r="I9" s="459">
        <v>11365</v>
      </c>
      <c r="J9" s="536">
        <v>43</v>
      </c>
      <c r="K9" s="536">
        <v>1783</v>
      </c>
      <c r="L9" s="536">
        <v>10363</v>
      </c>
      <c r="M9" s="271">
        <v>56910</v>
      </c>
      <c r="N9" s="335" t="s">
        <v>17</v>
      </c>
    </row>
    <row r="10" spans="1:14" s="272" customFormat="1" ht="32.25" customHeight="1">
      <c r="A10" s="331" t="s">
        <v>1125</v>
      </c>
      <c r="B10" s="269" t="s">
        <v>780</v>
      </c>
      <c r="C10" s="269" t="s">
        <v>780</v>
      </c>
      <c r="D10" s="269" t="s">
        <v>780</v>
      </c>
      <c r="E10" s="269" t="s">
        <v>780</v>
      </c>
      <c r="F10" s="269" t="s">
        <v>780</v>
      </c>
      <c r="G10" s="269" t="s">
        <v>780</v>
      </c>
      <c r="H10" s="536">
        <v>133</v>
      </c>
      <c r="I10" s="459">
        <v>7136</v>
      </c>
      <c r="J10" s="536">
        <v>20</v>
      </c>
      <c r="K10" s="536">
        <v>750</v>
      </c>
      <c r="L10" s="536">
        <v>3621</v>
      </c>
      <c r="M10" s="271">
        <v>17307</v>
      </c>
      <c r="N10" s="335" t="s">
        <v>20</v>
      </c>
    </row>
    <row r="11" spans="1:14" s="272" customFormat="1" ht="32.25" customHeight="1">
      <c r="A11" s="331" t="s">
        <v>42</v>
      </c>
      <c r="B11" s="269" t="s">
        <v>780</v>
      </c>
      <c r="C11" s="269" t="s">
        <v>780</v>
      </c>
      <c r="D11" s="269" t="s">
        <v>780</v>
      </c>
      <c r="E11" s="269" t="s">
        <v>780</v>
      </c>
      <c r="F11" s="269" t="s">
        <v>780</v>
      </c>
      <c r="G11" s="269" t="s">
        <v>780</v>
      </c>
      <c r="H11" s="536">
        <v>323</v>
      </c>
      <c r="I11" s="459">
        <v>10955</v>
      </c>
      <c r="J11" s="680">
        <v>48</v>
      </c>
      <c r="K11" s="536">
        <v>1873</v>
      </c>
      <c r="L11" s="536">
        <v>12080</v>
      </c>
      <c r="M11" s="271">
        <v>69124</v>
      </c>
      <c r="N11" s="335" t="s">
        <v>19</v>
      </c>
    </row>
    <row r="12" spans="1:14" s="272" customFormat="1" ht="32.25" customHeight="1">
      <c r="A12" s="331" t="s">
        <v>1126</v>
      </c>
      <c r="B12" s="269" t="s">
        <v>780</v>
      </c>
      <c r="C12" s="269" t="s">
        <v>780</v>
      </c>
      <c r="D12" s="269" t="s">
        <v>780</v>
      </c>
      <c r="E12" s="269" t="s">
        <v>780</v>
      </c>
      <c r="F12" s="269" t="s">
        <v>780</v>
      </c>
      <c r="G12" s="269" t="s">
        <v>780</v>
      </c>
      <c r="H12" s="536">
        <v>133</v>
      </c>
      <c r="I12" s="459">
        <v>7136</v>
      </c>
      <c r="J12" s="536">
        <v>20</v>
      </c>
      <c r="K12" s="536">
        <v>750</v>
      </c>
      <c r="L12" s="536">
        <v>3884</v>
      </c>
      <c r="M12" s="271">
        <v>19324</v>
      </c>
      <c r="N12" s="335" t="s">
        <v>21</v>
      </c>
    </row>
    <row r="13" spans="1:14" s="272" customFormat="1" ht="32.25" customHeight="1">
      <c r="A13" s="331" t="s">
        <v>43</v>
      </c>
      <c r="B13" s="269" t="s">
        <v>780</v>
      </c>
      <c r="C13" s="269" t="s">
        <v>780</v>
      </c>
      <c r="D13" s="269" t="s">
        <v>780</v>
      </c>
      <c r="E13" s="269" t="s">
        <v>780</v>
      </c>
      <c r="F13" s="269" t="s">
        <v>780</v>
      </c>
      <c r="G13" s="269" t="s">
        <v>780</v>
      </c>
      <c r="H13" s="536">
        <v>335</v>
      </c>
      <c r="I13" s="459">
        <v>11254</v>
      </c>
      <c r="J13" s="536">
        <v>51</v>
      </c>
      <c r="K13" s="536">
        <v>1958</v>
      </c>
      <c r="L13" s="536">
        <v>13436</v>
      </c>
      <c r="M13" s="271">
        <v>74004</v>
      </c>
      <c r="N13" s="335" t="s">
        <v>18</v>
      </c>
    </row>
    <row r="14" spans="1:14" s="272" customFormat="1" ht="32.25" customHeight="1">
      <c r="A14" s="331" t="s">
        <v>1128</v>
      </c>
      <c r="B14" s="269" t="s">
        <v>780</v>
      </c>
      <c r="C14" s="269" t="s">
        <v>780</v>
      </c>
      <c r="D14" s="269" t="s">
        <v>780</v>
      </c>
      <c r="E14" s="269" t="s">
        <v>780</v>
      </c>
      <c r="F14" s="269" t="s">
        <v>780</v>
      </c>
      <c r="G14" s="269" t="s">
        <v>780</v>
      </c>
      <c r="H14" s="536">
        <v>180</v>
      </c>
      <c r="I14" s="459">
        <v>8390</v>
      </c>
      <c r="J14" s="536">
        <v>20</v>
      </c>
      <c r="K14" s="536">
        <v>750</v>
      </c>
      <c r="L14" s="536">
        <v>4065</v>
      </c>
      <c r="M14" s="271">
        <v>20657</v>
      </c>
      <c r="N14" s="335" t="s">
        <v>22</v>
      </c>
    </row>
    <row r="15" spans="1:14" s="272" customFormat="1" ht="32.25" customHeight="1">
      <c r="A15" s="112" t="s">
        <v>943</v>
      </c>
      <c r="B15" s="269" t="s">
        <v>780</v>
      </c>
      <c r="C15" s="269" t="s">
        <v>780</v>
      </c>
      <c r="D15" s="269" t="s">
        <v>780</v>
      </c>
      <c r="E15" s="269" t="s">
        <v>780</v>
      </c>
      <c r="F15" s="269" t="s">
        <v>780</v>
      </c>
      <c r="G15" s="269" t="s">
        <v>780</v>
      </c>
      <c r="H15" s="536">
        <v>549</v>
      </c>
      <c r="I15" s="459">
        <v>20113</v>
      </c>
      <c r="J15" s="536">
        <v>81</v>
      </c>
      <c r="K15" s="536">
        <v>3471</v>
      </c>
      <c r="L15" s="536">
        <v>18825</v>
      </c>
      <c r="M15" s="271">
        <v>107421</v>
      </c>
      <c r="N15" s="269" t="s">
        <v>943</v>
      </c>
    </row>
    <row r="16" spans="1:14" s="275" customFormat="1" ht="32.25" customHeight="1">
      <c r="A16" s="336" t="s">
        <v>1124</v>
      </c>
      <c r="B16" s="337">
        <f>SUM(D16,F16,H16,J16,L16)</f>
        <v>20899</v>
      </c>
      <c r="C16" s="338">
        <f>SUM(E16,G16,I16,K16,M16)</f>
        <v>149770</v>
      </c>
      <c r="D16" s="339">
        <v>8</v>
      </c>
      <c r="E16" s="339">
        <v>583</v>
      </c>
      <c r="F16" s="339">
        <v>439</v>
      </c>
      <c r="G16" s="339">
        <v>10890</v>
      </c>
      <c r="H16" s="537">
        <v>550</v>
      </c>
      <c r="I16" s="462">
        <v>20096</v>
      </c>
      <c r="J16" s="537">
        <v>82</v>
      </c>
      <c r="K16" s="537">
        <v>3773</v>
      </c>
      <c r="L16" s="537">
        <v>19820</v>
      </c>
      <c r="M16" s="340">
        <v>114428</v>
      </c>
      <c r="N16" s="341" t="s">
        <v>1124</v>
      </c>
    </row>
    <row r="17" spans="1:21" ht="18" customHeight="1">
      <c r="A17" s="18" t="s">
        <v>169</v>
      </c>
      <c r="N17" s="24" t="s">
        <v>176</v>
      </c>
      <c r="U17" s="24"/>
    </row>
  </sheetData>
  <mergeCells count="13">
    <mergeCell ref="A3:A6"/>
    <mergeCell ref="B4:C4"/>
    <mergeCell ref="D4:E4"/>
    <mergeCell ref="A1:N1"/>
    <mergeCell ref="F4:G4"/>
    <mergeCell ref="H4:I4"/>
    <mergeCell ref="J4:K4"/>
    <mergeCell ref="N3:N6"/>
    <mergeCell ref="L3:M3"/>
    <mergeCell ref="L4:M4"/>
    <mergeCell ref="B3:C3"/>
    <mergeCell ref="D3:G3"/>
    <mergeCell ref="H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C1">
      <selection activeCell="J10" sqref="J10"/>
    </sheetView>
  </sheetViews>
  <sheetFormatPr defaultColWidth="9.140625" defaultRowHeight="12.75"/>
  <cols>
    <col min="1" max="1" width="9.8515625" style="76" customWidth="1"/>
    <col min="2" max="2" width="10.8515625" style="76" customWidth="1"/>
    <col min="3" max="5" width="10.7109375" style="76" customWidth="1"/>
    <col min="6" max="7" width="9.8515625" style="76" customWidth="1"/>
    <col min="8" max="8" width="10.7109375" style="76" customWidth="1"/>
    <col min="9" max="10" width="9.8515625" style="76" customWidth="1"/>
    <col min="11" max="11" width="10.57421875" style="76" customWidth="1"/>
    <col min="12" max="12" width="10.00390625" style="76" customWidth="1"/>
    <col min="13" max="13" width="10.7109375" style="76" customWidth="1"/>
    <col min="14" max="14" width="10.00390625" style="76" customWidth="1"/>
    <col min="15" max="15" width="10.421875" style="76" customWidth="1"/>
    <col min="16" max="16" width="10.00390625" style="76" customWidth="1"/>
    <col min="17" max="17" width="10.7109375" style="76" customWidth="1"/>
    <col min="18" max="16384" width="9.140625" style="76" customWidth="1"/>
  </cols>
  <sheetData>
    <row r="1" spans="1:17" s="75" customFormat="1" ht="32.25" customHeight="1">
      <c r="A1" s="928" t="s">
        <v>1147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</row>
    <row r="2" spans="1:17" s="1" customFormat="1" ht="20.25" customHeight="1">
      <c r="A2" s="26" t="s">
        <v>451</v>
      </c>
      <c r="P2" s="32"/>
      <c r="Q2" s="32" t="s">
        <v>452</v>
      </c>
    </row>
    <row r="3" spans="1:17" s="231" customFormat="1" ht="24.75" customHeight="1">
      <c r="A3" s="934" t="s">
        <v>453</v>
      </c>
      <c r="B3" s="355"/>
      <c r="C3" s="233"/>
      <c r="D3" s="233" t="s">
        <v>454</v>
      </c>
      <c r="E3" s="233"/>
      <c r="F3" s="233"/>
      <c r="G3" s="233"/>
      <c r="H3" s="233"/>
      <c r="I3" s="233"/>
      <c r="J3" s="356"/>
      <c r="K3" s="233"/>
      <c r="L3" s="233" t="s">
        <v>455</v>
      </c>
      <c r="M3" s="233"/>
      <c r="N3" s="233"/>
      <c r="O3" s="233"/>
      <c r="P3" s="356"/>
      <c r="Q3" s="920" t="s">
        <v>456</v>
      </c>
    </row>
    <row r="4" spans="1:17" s="231" customFormat="1" ht="24.75" customHeight="1">
      <c r="A4" s="935"/>
      <c r="B4" s="827" t="s">
        <v>457</v>
      </c>
      <c r="C4" s="929"/>
      <c r="D4" s="930"/>
      <c r="E4" s="931" t="s">
        <v>458</v>
      </c>
      <c r="F4" s="929"/>
      <c r="G4" s="930"/>
      <c r="H4" s="931" t="s">
        <v>459</v>
      </c>
      <c r="I4" s="929"/>
      <c r="J4" s="930"/>
      <c r="K4" s="827" t="s">
        <v>457</v>
      </c>
      <c r="L4" s="930"/>
      <c r="M4" s="932" t="s">
        <v>460</v>
      </c>
      <c r="N4" s="933"/>
      <c r="O4" s="932" t="s">
        <v>461</v>
      </c>
      <c r="P4" s="930"/>
      <c r="Q4" s="921"/>
    </row>
    <row r="5" spans="1:17" s="231" customFormat="1" ht="24.75" customHeight="1">
      <c r="A5" s="935"/>
      <c r="B5" s="357" t="s">
        <v>462</v>
      </c>
      <c r="C5" s="357" t="s">
        <v>463</v>
      </c>
      <c r="D5" s="357" t="s">
        <v>464</v>
      </c>
      <c r="E5" s="357" t="s">
        <v>462</v>
      </c>
      <c r="F5" s="357" t="s">
        <v>463</v>
      </c>
      <c r="G5" s="357" t="s">
        <v>464</v>
      </c>
      <c r="H5" s="357" t="s">
        <v>462</v>
      </c>
      <c r="I5" s="357" t="s">
        <v>463</v>
      </c>
      <c r="J5" s="357" t="s">
        <v>464</v>
      </c>
      <c r="K5" s="357" t="s">
        <v>462</v>
      </c>
      <c r="L5" s="357" t="s">
        <v>463</v>
      </c>
      <c r="M5" s="357" t="s">
        <v>462</v>
      </c>
      <c r="N5" s="357" t="s">
        <v>463</v>
      </c>
      <c r="O5" s="357" t="s">
        <v>462</v>
      </c>
      <c r="P5" s="357" t="s">
        <v>463</v>
      </c>
      <c r="Q5" s="921"/>
    </row>
    <row r="6" spans="1:17" s="231" customFormat="1" ht="24.75" customHeight="1">
      <c r="A6" s="936"/>
      <c r="B6" s="358" t="s">
        <v>465</v>
      </c>
      <c r="C6" s="358" t="s">
        <v>466</v>
      </c>
      <c r="D6" s="358" t="s">
        <v>467</v>
      </c>
      <c r="E6" s="358" t="s">
        <v>465</v>
      </c>
      <c r="F6" s="358" t="s">
        <v>466</v>
      </c>
      <c r="G6" s="358" t="s">
        <v>467</v>
      </c>
      <c r="H6" s="358" t="s">
        <v>465</v>
      </c>
      <c r="I6" s="358" t="s">
        <v>466</v>
      </c>
      <c r="J6" s="358" t="s">
        <v>467</v>
      </c>
      <c r="K6" s="358" t="s">
        <v>465</v>
      </c>
      <c r="L6" s="358" t="s">
        <v>466</v>
      </c>
      <c r="M6" s="358" t="s">
        <v>465</v>
      </c>
      <c r="N6" s="358" t="s">
        <v>466</v>
      </c>
      <c r="O6" s="358" t="s">
        <v>465</v>
      </c>
      <c r="P6" s="358" t="s">
        <v>466</v>
      </c>
      <c r="Q6" s="922"/>
    </row>
    <row r="7" spans="1:17" s="351" customFormat="1" ht="22.5" customHeight="1">
      <c r="A7" s="359" t="s">
        <v>926</v>
      </c>
      <c r="B7" s="772">
        <v>8817</v>
      </c>
      <c r="C7" s="772">
        <v>256262</v>
      </c>
      <c r="D7" s="772">
        <v>13247</v>
      </c>
      <c r="E7" s="560">
        <v>4391</v>
      </c>
      <c r="F7" s="365">
        <v>117140</v>
      </c>
      <c r="G7" s="560">
        <v>4729</v>
      </c>
      <c r="H7" s="560">
        <v>4426</v>
      </c>
      <c r="I7" s="365">
        <v>139122</v>
      </c>
      <c r="J7" s="560">
        <v>8518</v>
      </c>
      <c r="K7" s="772">
        <v>441</v>
      </c>
      <c r="L7" s="772">
        <v>2735</v>
      </c>
      <c r="M7" s="560">
        <v>222</v>
      </c>
      <c r="N7" s="560">
        <v>298</v>
      </c>
      <c r="O7" s="560">
        <v>219</v>
      </c>
      <c r="P7" s="778">
        <v>2437</v>
      </c>
      <c r="Q7" s="360" t="s">
        <v>926</v>
      </c>
    </row>
    <row r="8" spans="1:17" s="351" customFormat="1" ht="22.5" customHeight="1">
      <c r="A8" s="359" t="s">
        <v>468</v>
      </c>
      <c r="B8" s="772">
        <v>9574</v>
      </c>
      <c r="C8" s="772">
        <v>271591</v>
      </c>
      <c r="D8" s="772">
        <v>14997</v>
      </c>
      <c r="E8" s="560">
        <v>4808</v>
      </c>
      <c r="F8" s="365">
        <v>118961</v>
      </c>
      <c r="G8" s="560">
        <v>7410</v>
      </c>
      <c r="H8" s="560">
        <v>4766</v>
      </c>
      <c r="I8" s="365">
        <v>152630</v>
      </c>
      <c r="J8" s="560">
        <v>7587</v>
      </c>
      <c r="K8" s="772">
        <v>265</v>
      </c>
      <c r="L8" s="772">
        <v>2424</v>
      </c>
      <c r="M8" s="560">
        <v>139</v>
      </c>
      <c r="N8" s="560">
        <v>291</v>
      </c>
      <c r="O8" s="560">
        <v>127</v>
      </c>
      <c r="P8" s="778">
        <v>2133</v>
      </c>
      <c r="Q8" s="360" t="s">
        <v>468</v>
      </c>
    </row>
    <row r="9" spans="1:17" s="351" customFormat="1" ht="22.5" customHeight="1">
      <c r="A9" s="359" t="s">
        <v>927</v>
      </c>
      <c r="B9" s="772">
        <v>10327</v>
      </c>
      <c r="C9" s="772">
        <v>279330.31700000004</v>
      </c>
      <c r="D9" s="772">
        <v>13241.625</v>
      </c>
      <c r="E9" s="560">
        <v>5142</v>
      </c>
      <c r="F9" s="365">
        <v>125915</v>
      </c>
      <c r="G9" s="560">
        <v>4705.291</v>
      </c>
      <c r="H9" s="560">
        <v>5185</v>
      </c>
      <c r="I9" s="365">
        <v>153415.317</v>
      </c>
      <c r="J9" s="560">
        <v>8536.334</v>
      </c>
      <c r="K9" s="772">
        <v>226.33800000000005</v>
      </c>
      <c r="L9" s="772">
        <v>2015.393</v>
      </c>
      <c r="M9" s="560">
        <v>113.42600000000002</v>
      </c>
      <c r="N9" s="560">
        <v>484.6089999999999</v>
      </c>
      <c r="O9" s="560">
        <v>112.912</v>
      </c>
      <c r="P9" s="778">
        <v>1530.7839999999999</v>
      </c>
      <c r="Q9" s="360" t="s">
        <v>927</v>
      </c>
    </row>
    <row r="10" spans="1:17" s="351" customFormat="1" ht="22.5" customHeight="1">
      <c r="A10" s="359" t="s">
        <v>928</v>
      </c>
      <c r="B10" s="772">
        <v>10640</v>
      </c>
      <c r="C10" s="772">
        <v>259558</v>
      </c>
      <c r="D10" s="772">
        <v>12718</v>
      </c>
      <c r="E10" s="560">
        <v>5258</v>
      </c>
      <c r="F10" s="365">
        <v>117618</v>
      </c>
      <c r="G10" s="560">
        <v>4964</v>
      </c>
      <c r="H10" s="560">
        <v>5382</v>
      </c>
      <c r="I10" s="365">
        <v>141940</v>
      </c>
      <c r="J10" s="560">
        <v>7754</v>
      </c>
      <c r="K10" s="772">
        <v>326</v>
      </c>
      <c r="L10" s="772">
        <v>1892</v>
      </c>
      <c r="M10" s="560">
        <v>166</v>
      </c>
      <c r="N10" s="560">
        <v>398</v>
      </c>
      <c r="O10" s="560">
        <v>160</v>
      </c>
      <c r="P10" s="778">
        <v>1494</v>
      </c>
      <c r="Q10" s="360" t="s">
        <v>928</v>
      </c>
    </row>
    <row r="11" spans="1:17" s="351" customFormat="1" ht="22.5" customHeight="1">
      <c r="A11" s="359" t="s">
        <v>943</v>
      </c>
      <c r="B11" s="772">
        <v>10639</v>
      </c>
      <c r="C11" s="772">
        <v>245620</v>
      </c>
      <c r="D11" s="772">
        <v>12112</v>
      </c>
      <c r="E11" s="560">
        <v>5290</v>
      </c>
      <c r="F11" s="365">
        <v>110248</v>
      </c>
      <c r="G11" s="560">
        <v>5203</v>
      </c>
      <c r="H11" s="560">
        <v>5349</v>
      </c>
      <c r="I11" s="365">
        <v>135372</v>
      </c>
      <c r="J11" s="560">
        <v>6909</v>
      </c>
      <c r="K11" s="772">
        <v>336</v>
      </c>
      <c r="L11" s="772">
        <v>1455</v>
      </c>
      <c r="M11" s="560">
        <v>172</v>
      </c>
      <c r="N11" s="560">
        <v>472</v>
      </c>
      <c r="O11" s="560">
        <v>164</v>
      </c>
      <c r="P11" s="778">
        <v>983</v>
      </c>
      <c r="Q11" s="360" t="s">
        <v>943</v>
      </c>
    </row>
    <row r="12" spans="1:17" s="275" customFormat="1" ht="22.5" customHeight="1">
      <c r="A12" s="273" t="s">
        <v>469</v>
      </c>
      <c r="B12" s="773">
        <f aca="true" t="shared" si="0" ref="B12:D13">SUM(E12,H12)</f>
        <v>10937</v>
      </c>
      <c r="C12" s="324">
        <f t="shared" si="0"/>
        <v>234944</v>
      </c>
      <c r="D12" s="324">
        <f t="shared" si="0"/>
        <v>11631</v>
      </c>
      <c r="E12" s="775">
        <f aca="true" t="shared" si="1" ref="E12:J12">SUM(E13:E24)</f>
        <v>5442</v>
      </c>
      <c r="F12" s="362">
        <f t="shared" si="1"/>
        <v>105348</v>
      </c>
      <c r="G12" s="775">
        <f t="shared" si="1"/>
        <v>4048</v>
      </c>
      <c r="H12" s="775">
        <f t="shared" si="1"/>
        <v>5495</v>
      </c>
      <c r="I12" s="362">
        <f t="shared" si="1"/>
        <v>129596</v>
      </c>
      <c r="J12" s="775">
        <f t="shared" si="1"/>
        <v>7583</v>
      </c>
      <c r="K12" s="324">
        <f>SUM(M12,O12)</f>
        <v>403</v>
      </c>
      <c r="L12" s="324">
        <f>SUM(N12,P12)</f>
        <v>903</v>
      </c>
      <c r="M12" s="324">
        <f>SUM(M13:M24)</f>
        <v>208</v>
      </c>
      <c r="N12" s="324">
        <f>SUM(N13:N24)</f>
        <v>461</v>
      </c>
      <c r="O12" s="324">
        <f>SUM(O13:O24)</f>
        <v>195</v>
      </c>
      <c r="P12" s="324">
        <f>SUM(P13:P24)</f>
        <v>442</v>
      </c>
      <c r="Q12" s="274" t="s">
        <v>469</v>
      </c>
    </row>
    <row r="13" spans="1:17" s="351" customFormat="1" ht="22.5" customHeight="1">
      <c r="A13" s="349" t="s">
        <v>470</v>
      </c>
      <c r="B13" s="774">
        <f t="shared" si="0"/>
        <v>819</v>
      </c>
      <c r="C13" s="323">
        <f t="shared" si="0"/>
        <v>21724</v>
      </c>
      <c r="D13" s="323">
        <f t="shared" si="0"/>
        <v>1425</v>
      </c>
      <c r="E13" s="776">
        <v>402</v>
      </c>
      <c r="F13" s="363">
        <v>8803</v>
      </c>
      <c r="G13" s="323">
        <v>471</v>
      </c>
      <c r="H13" s="776">
        <v>417</v>
      </c>
      <c r="I13" s="363">
        <v>12921</v>
      </c>
      <c r="J13" s="323">
        <v>954</v>
      </c>
      <c r="K13" s="323">
        <f aca="true" t="shared" si="2" ref="K13:K24">SUM(M13,O13)</f>
        <v>22</v>
      </c>
      <c r="L13" s="323">
        <f aca="true" t="shared" si="3" ref="L13:L24">SUM(N13,P13)</f>
        <v>97</v>
      </c>
      <c r="M13" s="323">
        <v>11</v>
      </c>
      <c r="N13" s="323">
        <v>36</v>
      </c>
      <c r="O13" s="322">
        <v>11</v>
      </c>
      <c r="P13" s="322">
        <v>61</v>
      </c>
      <c r="Q13" s="350" t="s">
        <v>471</v>
      </c>
    </row>
    <row r="14" spans="1:17" s="351" customFormat="1" ht="22.5" customHeight="1">
      <c r="A14" s="349" t="s">
        <v>472</v>
      </c>
      <c r="B14" s="774">
        <f aca="true" t="shared" si="4" ref="B14:B24">SUM(E14,H14)</f>
        <v>757</v>
      </c>
      <c r="C14" s="323">
        <f aca="true" t="shared" si="5" ref="C14:C24">SUM(F14,I14)</f>
        <v>22359</v>
      </c>
      <c r="D14" s="323">
        <f aca="true" t="shared" si="6" ref="D14:D24">SUM(G14,J14)</f>
        <v>808</v>
      </c>
      <c r="E14" s="772">
        <v>375</v>
      </c>
      <c r="F14" s="364">
        <v>7867</v>
      </c>
      <c r="G14" s="772">
        <v>346</v>
      </c>
      <c r="H14" s="772">
        <v>382</v>
      </c>
      <c r="I14" s="364">
        <v>14492</v>
      </c>
      <c r="J14" s="772">
        <v>462</v>
      </c>
      <c r="K14" s="323">
        <f t="shared" si="2"/>
        <v>22</v>
      </c>
      <c r="L14" s="323">
        <f t="shared" si="3"/>
        <v>68</v>
      </c>
      <c r="M14" s="772">
        <v>11</v>
      </c>
      <c r="N14" s="772">
        <v>34</v>
      </c>
      <c r="O14" s="772">
        <v>11</v>
      </c>
      <c r="P14" s="772">
        <v>34</v>
      </c>
      <c r="Q14" s="350" t="s">
        <v>473</v>
      </c>
    </row>
    <row r="15" spans="1:17" s="351" customFormat="1" ht="22.5" customHeight="1">
      <c r="A15" s="349" t="s">
        <v>474</v>
      </c>
      <c r="B15" s="774">
        <f t="shared" si="4"/>
        <v>831</v>
      </c>
      <c r="C15" s="323">
        <f t="shared" si="5"/>
        <v>28025</v>
      </c>
      <c r="D15" s="323">
        <f t="shared" si="6"/>
        <v>899</v>
      </c>
      <c r="E15" s="772">
        <v>421</v>
      </c>
      <c r="F15" s="364">
        <v>9139</v>
      </c>
      <c r="G15" s="772">
        <v>341</v>
      </c>
      <c r="H15" s="772">
        <v>410</v>
      </c>
      <c r="I15" s="364">
        <v>18886</v>
      </c>
      <c r="J15" s="772">
        <v>558</v>
      </c>
      <c r="K15" s="323">
        <f t="shared" si="2"/>
        <v>27</v>
      </c>
      <c r="L15" s="323">
        <f t="shared" si="3"/>
        <v>79</v>
      </c>
      <c r="M15" s="772">
        <v>14</v>
      </c>
      <c r="N15" s="772">
        <v>39</v>
      </c>
      <c r="O15" s="772">
        <v>13</v>
      </c>
      <c r="P15" s="772">
        <v>40</v>
      </c>
      <c r="Q15" s="350" t="s">
        <v>475</v>
      </c>
    </row>
    <row r="16" spans="1:17" s="351" customFormat="1" ht="22.5" customHeight="1">
      <c r="A16" s="349" t="s">
        <v>476</v>
      </c>
      <c r="B16" s="774">
        <f t="shared" si="4"/>
        <v>1064</v>
      </c>
      <c r="C16" s="323">
        <f t="shared" si="5"/>
        <v>22359</v>
      </c>
      <c r="D16" s="323">
        <f t="shared" si="6"/>
        <v>807</v>
      </c>
      <c r="E16" s="772">
        <v>530</v>
      </c>
      <c r="F16" s="364">
        <v>8663</v>
      </c>
      <c r="G16" s="772">
        <v>316</v>
      </c>
      <c r="H16" s="772">
        <v>534</v>
      </c>
      <c r="I16" s="364">
        <v>13696</v>
      </c>
      <c r="J16" s="772">
        <v>491</v>
      </c>
      <c r="K16" s="323">
        <f t="shared" si="2"/>
        <v>33</v>
      </c>
      <c r="L16" s="323">
        <f t="shared" si="3"/>
        <v>59</v>
      </c>
      <c r="M16" s="772">
        <v>17</v>
      </c>
      <c r="N16" s="772">
        <v>35</v>
      </c>
      <c r="O16" s="772">
        <v>16</v>
      </c>
      <c r="P16" s="772">
        <v>24</v>
      </c>
      <c r="Q16" s="350" t="s">
        <v>477</v>
      </c>
    </row>
    <row r="17" spans="1:17" s="351" customFormat="1" ht="22.5" customHeight="1">
      <c r="A17" s="349" t="s">
        <v>478</v>
      </c>
      <c r="B17" s="774">
        <f t="shared" si="4"/>
        <v>1081</v>
      </c>
      <c r="C17" s="323">
        <f t="shared" si="5"/>
        <v>16794</v>
      </c>
      <c r="D17" s="323">
        <f t="shared" si="6"/>
        <v>777</v>
      </c>
      <c r="E17" s="772">
        <v>528</v>
      </c>
      <c r="F17" s="364">
        <v>8599</v>
      </c>
      <c r="G17" s="772">
        <v>277</v>
      </c>
      <c r="H17" s="772">
        <v>553</v>
      </c>
      <c r="I17" s="364">
        <v>8195</v>
      </c>
      <c r="J17" s="772">
        <v>500</v>
      </c>
      <c r="K17" s="323">
        <f t="shared" si="2"/>
        <v>41</v>
      </c>
      <c r="L17" s="323">
        <f t="shared" si="3"/>
        <v>75</v>
      </c>
      <c r="M17" s="772">
        <v>21</v>
      </c>
      <c r="N17" s="772">
        <v>43</v>
      </c>
      <c r="O17" s="772">
        <v>20</v>
      </c>
      <c r="P17" s="772">
        <v>32</v>
      </c>
      <c r="Q17" s="350" t="s">
        <v>479</v>
      </c>
    </row>
    <row r="18" spans="1:17" s="351" customFormat="1" ht="22.5" customHeight="1">
      <c r="A18" s="349" t="s">
        <v>480</v>
      </c>
      <c r="B18" s="774">
        <f t="shared" si="4"/>
        <v>875</v>
      </c>
      <c r="C18" s="323">
        <f t="shared" si="5"/>
        <v>15474</v>
      </c>
      <c r="D18" s="323">
        <f t="shared" si="6"/>
        <v>782</v>
      </c>
      <c r="E18" s="772">
        <v>433</v>
      </c>
      <c r="F18" s="364">
        <v>9048</v>
      </c>
      <c r="G18" s="772">
        <v>334</v>
      </c>
      <c r="H18" s="772">
        <v>442</v>
      </c>
      <c r="I18" s="364">
        <v>6426</v>
      </c>
      <c r="J18" s="772">
        <v>448</v>
      </c>
      <c r="K18" s="323">
        <f t="shared" si="2"/>
        <v>37</v>
      </c>
      <c r="L18" s="323">
        <f t="shared" si="3"/>
        <v>77</v>
      </c>
      <c r="M18" s="772">
        <v>19</v>
      </c>
      <c r="N18" s="772">
        <v>40</v>
      </c>
      <c r="O18" s="772">
        <v>18</v>
      </c>
      <c r="P18" s="772">
        <v>37</v>
      </c>
      <c r="Q18" s="350" t="s">
        <v>481</v>
      </c>
    </row>
    <row r="19" spans="1:17" s="351" customFormat="1" ht="22.5" customHeight="1">
      <c r="A19" s="349" t="s">
        <v>482</v>
      </c>
      <c r="B19" s="774">
        <f t="shared" si="4"/>
        <v>859</v>
      </c>
      <c r="C19" s="323">
        <f t="shared" si="5"/>
        <v>15491</v>
      </c>
      <c r="D19" s="323">
        <f t="shared" si="6"/>
        <v>617</v>
      </c>
      <c r="E19" s="772">
        <v>450</v>
      </c>
      <c r="F19" s="364">
        <v>8813</v>
      </c>
      <c r="G19" s="772">
        <v>264</v>
      </c>
      <c r="H19" s="772">
        <v>409</v>
      </c>
      <c r="I19" s="364">
        <v>6678</v>
      </c>
      <c r="J19" s="772">
        <v>353</v>
      </c>
      <c r="K19" s="323">
        <f t="shared" si="2"/>
        <v>33</v>
      </c>
      <c r="L19" s="323">
        <f t="shared" si="3"/>
        <v>68</v>
      </c>
      <c r="M19" s="772">
        <v>17</v>
      </c>
      <c r="N19" s="772">
        <v>32</v>
      </c>
      <c r="O19" s="772">
        <v>16</v>
      </c>
      <c r="P19" s="772">
        <v>36</v>
      </c>
      <c r="Q19" s="350" t="s">
        <v>483</v>
      </c>
    </row>
    <row r="20" spans="1:17" s="351" customFormat="1" ht="22.5" customHeight="1">
      <c r="A20" s="349" t="s">
        <v>484</v>
      </c>
      <c r="B20" s="774">
        <f t="shared" si="4"/>
        <v>1138</v>
      </c>
      <c r="C20" s="323">
        <f t="shared" si="5"/>
        <v>16788</v>
      </c>
      <c r="D20" s="323">
        <f t="shared" si="6"/>
        <v>669</v>
      </c>
      <c r="E20" s="772">
        <v>549</v>
      </c>
      <c r="F20" s="364">
        <v>9467</v>
      </c>
      <c r="G20" s="772">
        <v>256</v>
      </c>
      <c r="H20" s="772">
        <v>589</v>
      </c>
      <c r="I20" s="364">
        <v>7321</v>
      </c>
      <c r="J20" s="772">
        <v>413</v>
      </c>
      <c r="K20" s="323">
        <f t="shared" si="2"/>
        <v>41</v>
      </c>
      <c r="L20" s="323">
        <f t="shared" si="3"/>
        <v>59</v>
      </c>
      <c r="M20" s="772">
        <v>21</v>
      </c>
      <c r="N20" s="772">
        <v>46</v>
      </c>
      <c r="O20" s="772">
        <v>20</v>
      </c>
      <c r="P20" s="772">
        <v>13</v>
      </c>
      <c r="Q20" s="350" t="s">
        <v>485</v>
      </c>
    </row>
    <row r="21" spans="1:17" s="351" customFormat="1" ht="22.5" customHeight="1">
      <c r="A21" s="349" t="s">
        <v>486</v>
      </c>
      <c r="B21" s="774">
        <f t="shared" si="4"/>
        <v>825</v>
      </c>
      <c r="C21" s="323">
        <f t="shared" si="5"/>
        <v>18951</v>
      </c>
      <c r="D21" s="323">
        <f t="shared" si="6"/>
        <v>1256</v>
      </c>
      <c r="E21" s="772">
        <v>411</v>
      </c>
      <c r="F21" s="364">
        <v>9861</v>
      </c>
      <c r="G21" s="772">
        <v>315</v>
      </c>
      <c r="H21" s="772">
        <v>414</v>
      </c>
      <c r="I21" s="364">
        <v>9090</v>
      </c>
      <c r="J21" s="772">
        <v>941</v>
      </c>
      <c r="K21" s="323">
        <f t="shared" si="2"/>
        <v>38</v>
      </c>
      <c r="L21" s="323">
        <f t="shared" si="3"/>
        <v>48</v>
      </c>
      <c r="M21" s="772">
        <v>20</v>
      </c>
      <c r="N21" s="772">
        <v>36</v>
      </c>
      <c r="O21" s="772">
        <v>18</v>
      </c>
      <c r="P21" s="772">
        <v>12</v>
      </c>
      <c r="Q21" s="350" t="s">
        <v>487</v>
      </c>
    </row>
    <row r="22" spans="1:17" s="351" customFormat="1" ht="22.5" customHeight="1">
      <c r="A22" s="349" t="s">
        <v>488</v>
      </c>
      <c r="B22" s="774">
        <f t="shared" si="4"/>
        <v>982</v>
      </c>
      <c r="C22" s="323">
        <f t="shared" si="5"/>
        <v>16478</v>
      </c>
      <c r="D22" s="323">
        <f t="shared" si="6"/>
        <v>888</v>
      </c>
      <c r="E22" s="772">
        <v>488</v>
      </c>
      <c r="F22" s="364">
        <v>8145</v>
      </c>
      <c r="G22" s="772">
        <v>309</v>
      </c>
      <c r="H22" s="772">
        <v>494</v>
      </c>
      <c r="I22" s="364">
        <v>8333</v>
      </c>
      <c r="J22" s="772">
        <v>579</v>
      </c>
      <c r="K22" s="323">
        <f t="shared" si="2"/>
        <v>38</v>
      </c>
      <c r="L22" s="323">
        <f t="shared" si="3"/>
        <v>60</v>
      </c>
      <c r="M22" s="772">
        <v>20</v>
      </c>
      <c r="N22" s="772">
        <v>24</v>
      </c>
      <c r="O22" s="772">
        <v>18</v>
      </c>
      <c r="P22" s="772">
        <v>36</v>
      </c>
      <c r="Q22" s="350" t="s">
        <v>489</v>
      </c>
    </row>
    <row r="23" spans="1:17" s="351" customFormat="1" ht="22.5" customHeight="1">
      <c r="A23" s="349" t="s">
        <v>490</v>
      </c>
      <c r="B23" s="774">
        <f t="shared" si="4"/>
        <v>899</v>
      </c>
      <c r="C23" s="323">
        <f t="shared" si="5"/>
        <v>19045</v>
      </c>
      <c r="D23" s="323">
        <f t="shared" si="6"/>
        <v>1357</v>
      </c>
      <c r="E23" s="772">
        <v>445</v>
      </c>
      <c r="F23" s="364">
        <v>8846</v>
      </c>
      <c r="G23" s="772">
        <v>459</v>
      </c>
      <c r="H23" s="772">
        <v>454</v>
      </c>
      <c r="I23" s="364">
        <v>10199</v>
      </c>
      <c r="J23" s="772">
        <v>898</v>
      </c>
      <c r="K23" s="323">
        <f t="shared" si="2"/>
        <v>40</v>
      </c>
      <c r="L23" s="323">
        <f t="shared" si="3"/>
        <v>95</v>
      </c>
      <c r="M23" s="772">
        <v>21</v>
      </c>
      <c r="N23" s="772">
        <v>28</v>
      </c>
      <c r="O23" s="772">
        <v>19</v>
      </c>
      <c r="P23" s="772">
        <v>67</v>
      </c>
      <c r="Q23" s="350" t="s">
        <v>491</v>
      </c>
    </row>
    <row r="24" spans="1:17" s="351" customFormat="1" ht="22.5" customHeight="1">
      <c r="A24" s="352" t="s">
        <v>492</v>
      </c>
      <c r="B24" s="774">
        <f t="shared" si="4"/>
        <v>807</v>
      </c>
      <c r="C24" s="777">
        <f t="shared" si="5"/>
        <v>21456</v>
      </c>
      <c r="D24" s="777">
        <f t="shared" si="6"/>
        <v>1346</v>
      </c>
      <c r="E24" s="643">
        <v>410</v>
      </c>
      <c r="F24" s="366">
        <v>8097</v>
      </c>
      <c r="G24" s="643">
        <v>360</v>
      </c>
      <c r="H24" s="643">
        <v>397</v>
      </c>
      <c r="I24" s="366">
        <v>13359</v>
      </c>
      <c r="J24" s="643">
        <v>986</v>
      </c>
      <c r="K24" s="777">
        <f t="shared" si="2"/>
        <v>31</v>
      </c>
      <c r="L24" s="777">
        <f t="shared" si="3"/>
        <v>118</v>
      </c>
      <c r="M24" s="643">
        <v>16</v>
      </c>
      <c r="N24" s="643">
        <v>68</v>
      </c>
      <c r="O24" s="643">
        <v>15</v>
      </c>
      <c r="P24" s="772">
        <v>50</v>
      </c>
      <c r="Q24" s="353" t="s">
        <v>493</v>
      </c>
    </row>
    <row r="25" spans="1:17" s="231" customFormat="1" ht="15.75" customHeight="1">
      <c r="A25" s="923" t="s">
        <v>494</v>
      </c>
      <c r="B25" s="924"/>
      <c r="C25" s="925"/>
      <c r="D25" s="925"/>
      <c r="E25" s="925"/>
      <c r="F25" s="925"/>
      <c r="G25" s="925"/>
      <c r="H25" s="925"/>
      <c r="L25" s="926" t="s">
        <v>495</v>
      </c>
      <c r="M25" s="926"/>
      <c r="N25" s="926"/>
      <c r="O25" s="926"/>
      <c r="P25" s="927"/>
      <c r="Q25" s="927"/>
    </row>
    <row r="26" spans="1:17" s="231" customFormat="1" ht="15.75" customHeight="1">
      <c r="A26" s="231" t="s">
        <v>496</v>
      </c>
      <c r="B26" s="354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P26" s="221"/>
      <c r="Q26" s="221"/>
    </row>
    <row r="27" spans="1:17" s="1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</sheetData>
  <mergeCells count="11">
    <mergeCell ref="A3:A6"/>
    <mergeCell ref="Q3:Q6"/>
    <mergeCell ref="A25:H25"/>
    <mergeCell ref="L25:Q25"/>
    <mergeCell ref="A1:Q1"/>
    <mergeCell ref="B4:D4"/>
    <mergeCell ref="E4:G4"/>
    <mergeCell ref="H4:J4"/>
    <mergeCell ref="K4:L4"/>
    <mergeCell ref="M4:N4"/>
    <mergeCell ref="O4:P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0">
      <selection activeCell="C20" sqref="C20"/>
    </sheetView>
  </sheetViews>
  <sheetFormatPr defaultColWidth="9.140625" defaultRowHeight="12.75"/>
  <cols>
    <col min="1" max="1" width="9.140625" style="79" customWidth="1"/>
    <col min="2" max="2" width="13.8515625" style="79" bestFit="1" customWidth="1"/>
    <col min="3" max="3" width="23.421875" style="79" bestFit="1" customWidth="1"/>
    <col min="4" max="4" width="14.7109375" style="79" bestFit="1" customWidth="1"/>
    <col min="5" max="5" width="15.28125" style="79" bestFit="1" customWidth="1"/>
    <col min="6" max="6" width="19.140625" style="79" customWidth="1"/>
    <col min="7" max="7" width="18.140625" style="79" bestFit="1" customWidth="1"/>
    <col min="8" max="8" width="15.57421875" style="79" bestFit="1" customWidth="1"/>
    <col min="9" max="9" width="14.28125" style="79" bestFit="1" customWidth="1"/>
    <col min="10" max="10" width="11.57421875" style="79" customWidth="1"/>
    <col min="11" max="16384" width="9.140625" style="79" customWidth="1"/>
  </cols>
  <sheetData>
    <row r="1" spans="1:10" s="77" customFormat="1" ht="32.25" customHeight="1">
      <c r="A1" s="939" t="s">
        <v>1150</v>
      </c>
      <c r="B1" s="939"/>
      <c r="C1" s="939"/>
      <c r="D1" s="939"/>
      <c r="E1" s="939"/>
      <c r="F1" s="939"/>
      <c r="G1" s="939"/>
      <c r="H1" s="939"/>
      <c r="I1" s="939"/>
      <c r="J1" s="939"/>
    </row>
    <row r="2" spans="1:10" ht="8.25" customHeight="1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s="14" customFormat="1" ht="19.5" customHeight="1">
      <c r="A3" s="6"/>
      <c r="B3" s="10" t="s">
        <v>1151</v>
      </c>
      <c r="C3" s="10" t="s">
        <v>1152</v>
      </c>
      <c r="D3" s="10" t="s">
        <v>1153</v>
      </c>
      <c r="E3" s="10" t="s">
        <v>1154</v>
      </c>
      <c r="F3" s="10" t="s">
        <v>1155</v>
      </c>
      <c r="G3" s="10" t="s">
        <v>1156</v>
      </c>
      <c r="H3" s="10" t="s">
        <v>1157</v>
      </c>
      <c r="I3" s="7" t="s">
        <v>1158</v>
      </c>
      <c r="J3" s="7"/>
    </row>
    <row r="4" spans="1:10" s="14" customFormat="1" ht="19.5" customHeight="1">
      <c r="A4" s="9"/>
      <c r="B4" s="17"/>
      <c r="C4" s="17"/>
      <c r="D4" s="17"/>
      <c r="E4" s="17" t="s">
        <v>1159</v>
      </c>
      <c r="F4" s="17"/>
      <c r="G4" s="17"/>
      <c r="H4" s="17" t="s">
        <v>1160</v>
      </c>
      <c r="I4" s="16" t="s">
        <v>1161</v>
      </c>
      <c r="J4" s="16"/>
    </row>
    <row r="5" spans="1:10" s="14" customFormat="1" ht="19.5" customHeight="1">
      <c r="A5" s="9"/>
      <c r="B5" s="17"/>
      <c r="C5" s="17" t="s">
        <v>1162</v>
      </c>
      <c r="D5" s="17" t="s">
        <v>1163</v>
      </c>
      <c r="E5" s="17"/>
      <c r="F5" s="80" t="s">
        <v>1164</v>
      </c>
      <c r="G5" s="80" t="s">
        <v>1165</v>
      </c>
      <c r="H5" s="80" t="s">
        <v>1166</v>
      </c>
      <c r="I5" s="44" t="s">
        <v>1167</v>
      </c>
      <c r="J5" s="16"/>
    </row>
    <row r="6" spans="1:10" s="14" customFormat="1" ht="19.5" customHeight="1">
      <c r="A6" s="13"/>
      <c r="B6" s="12" t="s">
        <v>1168</v>
      </c>
      <c r="C6" s="12" t="s">
        <v>1169</v>
      </c>
      <c r="D6" s="12" t="s">
        <v>1170</v>
      </c>
      <c r="E6" s="81" t="s">
        <v>1171</v>
      </c>
      <c r="F6" s="12" t="s">
        <v>1172</v>
      </c>
      <c r="G6" s="12" t="s">
        <v>1173</v>
      </c>
      <c r="H6" s="81" t="s">
        <v>1174</v>
      </c>
      <c r="I6" s="34" t="s">
        <v>1175</v>
      </c>
      <c r="J6" s="34"/>
    </row>
    <row r="7" spans="1:10" s="344" customFormat="1" ht="21.75" customHeight="1">
      <c r="A7" s="342" t="s">
        <v>929</v>
      </c>
      <c r="B7" s="940" t="s">
        <v>1176</v>
      </c>
      <c r="C7" s="941"/>
      <c r="D7" s="941"/>
      <c r="E7" s="941"/>
      <c r="F7" s="942" t="s">
        <v>1177</v>
      </c>
      <c r="G7" s="941"/>
      <c r="H7" s="941"/>
      <c r="I7" s="97"/>
      <c r="J7" s="274" t="s">
        <v>929</v>
      </c>
    </row>
    <row r="8" spans="1:10" s="345" customFormat="1" ht="21.75" customHeight="1">
      <c r="A8" s="276" t="s">
        <v>1178</v>
      </c>
      <c r="B8" s="82">
        <v>451</v>
      </c>
      <c r="C8" s="83" t="s">
        <v>1179</v>
      </c>
      <c r="D8" s="82">
        <v>65</v>
      </c>
      <c r="E8" s="83" t="s">
        <v>1180</v>
      </c>
      <c r="F8" s="84">
        <v>0.79</v>
      </c>
      <c r="G8" s="85">
        <v>8826</v>
      </c>
      <c r="H8" s="84">
        <v>0.97</v>
      </c>
      <c r="I8" s="86" t="s">
        <v>1181</v>
      </c>
      <c r="J8" s="88" t="s">
        <v>1182</v>
      </c>
    </row>
    <row r="9" spans="1:10" s="345" customFormat="1" ht="21.75" customHeight="1">
      <c r="A9" s="276" t="s">
        <v>1183</v>
      </c>
      <c r="B9" s="82">
        <v>292</v>
      </c>
      <c r="C9" s="83" t="s">
        <v>1179</v>
      </c>
      <c r="D9" s="82">
        <v>55</v>
      </c>
      <c r="E9" s="83" t="s">
        <v>1180</v>
      </c>
      <c r="F9" s="84">
        <v>0.79</v>
      </c>
      <c r="G9" s="85">
        <v>3564</v>
      </c>
      <c r="H9" s="84">
        <v>0.96</v>
      </c>
      <c r="I9" s="86" t="s">
        <v>1184</v>
      </c>
      <c r="J9" s="88" t="s">
        <v>1185</v>
      </c>
    </row>
    <row r="10" spans="1:10" s="345" customFormat="1" ht="21.75" customHeight="1">
      <c r="A10" s="276" t="s">
        <v>1186</v>
      </c>
      <c r="B10" s="82">
        <v>183</v>
      </c>
      <c r="C10" s="83" t="s">
        <v>1187</v>
      </c>
      <c r="D10" s="82">
        <v>45</v>
      </c>
      <c r="E10" s="82">
        <v>188</v>
      </c>
      <c r="F10" s="84">
        <v>0.81</v>
      </c>
      <c r="G10" s="85">
        <v>1465</v>
      </c>
      <c r="H10" s="84">
        <v>0.98</v>
      </c>
      <c r="I10" s="86" t="s">
        <v>1181</v>
      </c>
      <c r="J10" s="88" t="s">
        <v>1188</v>
      </c>
    </row>
    <row r="11" spans="1:10" s="345" customFormat="1" ht="21.75" customHeight="1">
      <c r="A11" s="276" t="s">
        <v>1189</v>
      </c>
      <c r="B11" s="82">
        <v>331</v>
      </c>
      <c r="C11" s="82" t="s">
        <v>1187</v>
      </c>
      <c r="D11" s="82">
        <v>60</v>
      </c>
      <c r="E11" s="82">
        <v>188</v>
      </c>
      <c r="F11" s="84">
        <v>0.75</v>
      </c>
      <c r="G11" s="85">
        <v>1463</v>
      </c>
      <c r="H11" s="84">
        <v>0.94</v>
      </c>
      <c r="I11" s="86" t="s">
        <v>1190</v>
      </c>
      <c r="J11" s="88" t="s">
        <v>1191</v>
      </c>
    </row>
    <row r="12" spans="1:10" s="345" customFormat="1" ht="21.75" customHeight="1">
      <c r="A12" s="276" t="s">
        <v>1192</v>
      </c>
      <c r="B12" s="82">
        <v>181</v>
      </c>
      <c r="C12" s="82" t="s">
        <v>1187</v>
      </c>
      <c r="D12" s="82">
        <v>45</v>
      </c>
      <c r="E12" s="82">
        <v>164</v>
      </c>
      <c r="F12" s="84">
        <v>0.57</v>
      </c>
      <c r="G12" s="85">
        <v>100</v>
      </c>
      <c r="H12" s="84">
        <v>0.95</v>
      </c>
      <c r="I12" s="86" t="s">
        <v>1193</v>
      </c>
      <c r="J12" s="88" t="s">
        <v>1194</v>
      </c>
    </row>
    <row r="13" spans="1:10" s="345" customFormat="1" ht="21.75" customHeight="1">
      <c r="A13" s="276" t="s">
        <v>1195</v>
      </c>
      <c r="B13" s="82">
        <v>228</v>
      </c>
      <c r="C13" s="82" t="s">
        <v>1187</v>
      </c>
      <c r="D13" s="82">
        <v>50</v>
      </c>
      <c r="E13" s="82">
        <v>188</v>
      </c>
      <c r="F13" s="84">
        <v>0.83</v>
      </c>
      <c r="G13" s="85">
        <v>104</v>
      </c>
      <c r="H13" s="84">
        <v>0.99</v>
      </c>
      <c r="I13" s="86" t="s">
        <v>1193</v>
      </c>
      <c r="J13" s="88" t="s">
        <v>1196</v>
      </c>
    </row>
    <row r="14" spans="1:10" s="345" customFormat="1" ht="21.75" customHeight="1">
      <c r="A14" s="276" t="s">
        <v>1197</v>
      </c>
      <c r="B14" s="82">
        <v>212</v>
      </c>
      <c r="C14" s="82" t="s">
        <v>1187</v>
      </c>
      <c r="D14" s="82">
        <v>50</v>
      </c>
      <c r="E14" s="82">
        <v>188</v>
      </c>
      <c r="F14" s="84">
        <v>0.7</v>
      </c>
      <c r="G14" s="85">
        <v>597</v>
      </c>
      <c r="H14" s="84">
        <v>0.94</v>
      </c>
      <c r="I14" s="86" t="s">
        <v>1198</v>
      </c>
      <c r="J14" s="88" t="s">
        <v>1199</v>
      </c>
    </row>
    <row r="15" spans="1:10" s="345" customFormat="1" ht="21.75" customHeight="1">
      <c r="A15" s="276" t="s">
        <v>1200</v>
      </c>
      <c r="B15" s="82">
        <v>350</v>
      </c>
      <c r="C15" s="82" t="s">
        <v>1187</v>
      </c>
      <c r="D15" s="82">
        <v>60</v>
      </c>
      <c r="E15" s="82">
        <v>164</v>
      </c>
      <c r="F15" s="84">
        <v>0.88</v>
      </c>
      <c r="G15" s="85">
        <v>102</v>
      </c>
      <c r="H15" s="84">
        <v>0.98</v>
      </c>
      <c r="I15" s="86" t="s">
        <v>1219</v>
      </c>
      <c r="J15" s="88" t="s">
        <v>1220</v>
      </c>
    </row>
    <row r="16" spans="1:10" s="345" customFormat="1" ht="21.75" customHeight="1">
      <c r="A16" s="276" t="s">
        <v>1221</v>
      </c>
      <c r="B16" s="88">
        <v>369</v>
      </c>
      <c r="C16" s="82" t="s">
        <v>1187</v>
      </c>
      <c r="D16" s="82">
        <v>60</v>
      </c>
      <c r="E16" s="82">
        <v>188</v>
      </c>
      <c r="F16" s="89">
        <v>0.8</v>
      </c>
      <c r="G16" s="85">
        <v>1406</v>
      </c>
      <c r="H16" s="84">
        <v>0.97</v>
      </c>
      <c r="I16" s="86" t="s">
        <v>1222</v>
      </c>
      <c r="J16" s="88" t="s">
        <v>1223</v>
      </c>
    </row>
    <row r="17" spans="1:10" s="272" customFormat="1" ht="21.75" customHeight="1">
      <c r="A17" s="276" t="s">
        <v>1224</v>
      </c>
      <c r="B17" s="88">
        <v>439</v>
      </c>
      <c r="C17" s="88" t="s">
        <v>1187</v>
      </c>
      <c r="D17" s="88">
        <v>70</v>
      </c>
      <c r="E17" s="88">
        <v>188</v>
      </c>
      <c r="F17" s="90">
        <v>0.79</v>
      </c>
      <c r="G17" s="91">
        <v>270</v>
      </c>
      <c r="H17" s="89">
        <v>0.94</v>
      </c>
      <c r="I17" s="86" t="s">
        <v>1225</v>
      </c>
      <c r="J17" s="88" t="s">
        <v>1226</v>
      </c>
    </row>
    <row r="18" spans="1:10" s="272" customFormat="1" ht="21.75" customHeight="1">
      <c r="A18" s="278" t="s">
        <v>1227</v>
      </c>
      <c r="B18" s="92">
        <v>457</v>
      </c>
      <c r="C18" s="92" t="s">
        <v>1187</v>
      </c>
      <c r="D18" s="92">
        <v>70</v>
      </c>
      <c r="E18" s="92">
        <v>164</v>
      </c>
      <c r="F18" s="93">
        <v>0.67</v>
      </c>
      <c r="G18" s="94">
        <v>348</v>
      </c>
      <c r="H18" s="95">
        <v>0.95</v>
      </c>
      <c r="I18" s="96" t="s">
        <v>1228</v>
      </c>
      <c r="J18" s="92" t="s">
        <v>1229</v>
      </c>
    </row>
    <row r="19" spans="1:10" s="344" customFormat="1" ht="21.75" customHeight="1">
      <c r="A19" s="281" t="s">
        <v>929</v>
      </c>
      <c r="B19" s="943" t="s">
        <v>1230</v>
      </c>
      <c r="C19" s="941"/>
      <c r="D19" s="941"/>
      <c r="E19" s="941"/>
      <c r="F19" s="941" t="s">
        <v>1231</v>
      </c>
      <c r="G19" s="941"/>
      <c r="H19" s="941"/>
      <c r="I19" s="97"/>
      <c r="J19" s="274" t="s">
        <v>929</v>
      </c>
    </row>
    <row r="20" spans="1:10" s="345" customFormat="1" ht="21.75" customHeight="1">
      <c r="A20" s="346" t="s">
        <v>1232</v>
      </c>
      <c r="B20" s="98">
        <v>813</v>
      </c>
      <c r="C20" s="82" t="s">
        <v>1233</v>
      </c>
      <c r="D20" s="82">
        <v>95</v>
      </c>
      <c r="E20" s="82">
        <v>276</v>
      </c>
      <c r="F20" s="84">
        <v>0.67</v>
      </c>
      <c r="G20" s="82">
        <v>347</v>
      </c>
      <c r="H20" s="84">
        <v>0.99</v>
      </c>
      <c r="I20" s="86" t="s">
        <v>1234</v>
      </c>
      <c r="J20" s="326" t="s">
        <v>1235</v>
      </c>
    </row>
    <row r="21" spans="1:10" s="345" customFormat="1" ht="21.75" customHeight="1">
      <c r="A21" s="346" t="s">
        <v>1236</v>
      </c>
      <c r="B21" s="98">
        <v>1295</v>
      </c>
      <c r="C21" s="82" t="s">
        <v>1233</v>
      </c>
      <c r="D21" s="82">
        <v>145</v>
      </c>
      <c r="E21" s="82">
        <v>276</v>
      </c>
      <c r="F21" s="84">
        <v>0.73</v>
      </c>
      <c r="G21" s="82">
        <v>335</v>
      </c>
      <c r="H21" s="84">
        <v>0.99</v>
      </c>
      <c r="I21" s="86" t="s">
        <v>1237</v>
      </c>
      <c r="J21" s="326" t="s">
        <v>1238</v>
      </c>
    </row>
    <row r="22" spans="1:10" s="345" customFormat="1" ht="21.75" customHeight="1">
      <c r="A22" s="346" t="s">
        <v>1239</v>
      </c>
      <c r="B22" s="98">
        <v>977</v>
      </c>
      <c r="C22" s="82" t="s">
        <v>1233</v>
      </c>
      <c r="D22" s="82">
        <v>100</v>
      </c>
      <c r="E22" s="82">
        <v>276</v>
      </c>
      <c r="F22" s="84">
        <v>0.44</v>
      </c>
      <c r="G22" s="82">
        <v>234</v>
      </c>
      <c r="H22" s="84">
        <v>0.99</v>
      </c>
      <c r="I22" s="86" t="s">
        <v>1240</v>
      </c>
      <c r="J22" s="326" t="s">
        <v>1241</v>
      </c>
    </row>
    <row r="23" spans="1:10" s="345" customFormat="1" ht="21.75" customHeight="1">
      <c r="A23" s="347" t="s">
        <v>1242</v>
      </c>
      <c r="B23" s="98">
        <v>368</v>
      </c>
      <c r="C23" s="82" t="s">
        <v>1233</v>
      </c>
      <c r="D23" s="88">
        <v>55</v>
      </c>
      <c r="E23" s="88">
        <v>276</v>
      </c>
      <c r="F23" s="89">
        <v>0.39</v>
      </c>
      <c r="G23" s="88">
        <v>86</v>
      </c>
      <c r="H23" s="89">
        <v>0.93</v>
      </c>
      <c r="I23" s="86" t="s">
        <v>1243</v>
      </c>
      <c r="J23" s="326" t="s">
        <v>1244</v>
      </c>
    </row>
    <row r="24" spans="1:10" s="345" customFormat="1" ht="21.75" customHeight="1">
      <c r="A24" s="348" t="s">
        <v>1245</v>
      </c>
      <c r="B24" s="99">
        <v>1144</v>
      </c>
      <c r="C24" s="92" t="s">
        <v>1187</v>
      </c>
      <c r="D24" s="92">
        <v>155</v>
      </c>
      <c r="E24" s="92">
        <v>149</v>
      </c>
      <c r="F24" s="95">
        <v>0.47</v>
      </c>
      <c r="G24" s="92">
        <v>100</v>
      </c>
      <c r="H24" s="95">
        <v>0.96</v>
      </c>
      <c r="I24" s="96" t="s">
        <v>1246</v>
      </c>
      <c r="J24" s="330" t="s">
        <v>1247</v>
      </c>
    </row>
    <row r="25" spans="1:10" s="1" customFormat="1" ht="19.5" customHeight="1">
      <c r="A25" s="937" t="s">
        <v>1248</v>
      </c>
      <c r="B25" s="938"/>
      <c r="C25" s="938"/>
      <c r="D25" s="21"/>
      <c r="E25" s="21"/>
      <c r="F25" s="21"/>
      <c r="G25" s="21"/>
      <c r="H25" s="938" t="s">
        <v>173</v>
      </c>
      <c r="I25" s="938"/>
      <c r="J25" s="938"/>
    </row>
    <row r="26" spans="1:5" s="87" customFormat="1" ht="19.5" customHeight="1">
      <c r="A26" s="100"/>
      <c r="B26" s="100"/>
      <c r="C26" s="100"/>
      <c r="D26" s="100"/>
      <c r="E26" s="100"/>
    </row>
    <row r="27" ht="14.25">
      <c r="I27" s="101"/>
    </row>
  </sheetData>
  <mergeCells count="7">
    <mergeCell ref="A25:C25"/>
    <mergeCell ref="H25:J25"/>
    <mergeCell ref="A1:J1"/>
    <mergeCell ref="B7:E7"/>
    <mergeCell ref="F7:H7"/>
    <mergeCell ref="B19:E19"/>
    <mergeCell ref="F19:H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10">
      <selection activeCell="C12" sqref="C12"/>
    </sheetView>
  </sheetViews>
  <sheetFormatPr defaultColWidth="9.140625" defaultRowHeight="12.75"/>
  <cols>
    <col min="1" max="1" width="13.421875" style="79" customWidth="1"/>
    <col min="2" max="2" width="12.8515625" style="79" customWidth="1"/>
    <col min="3" max="3" width="25.00390625" style="79" bestFit="1" customWidth="1"/>
    <col min="4" max="4" width="12.57421875" style="79" customWidth="1"/>
    <col min="5" max="5" width="16.7109375" style="79" customWidth="1"/>
    <col min="6" max="6" width="18.140625" style="79" customWidth="1"/>
    <col min="7" max="7" width="16.57421875" style="79" customWidth="1"/>
    <col min="8" max="8" width="13.7109375" style="79" customWidth="1"/>
    <col min="9" max="9" width="14.28125" style="79" customWidth="1"/>
    <col min="10" max="10" width="13.00390625" style="79" customWidth="1"/>
    <col min="11" max="16384" width="9.140625" style="79" customWidth="1"/>
  </cols>
  <sheetData>
    <row r="1" spans="1:10" s="77" customFormat="1" ht="32.25" customHeight="1">
      <c r="A1" s="939" t="s">
        <v>1249</v>
      </c>
      <c r="B1" s="939"/>
      <c r="C1" s="939"/>
      <c r="D1" s="939"/>
      <c r="E1" s="939"/>
      <c r="F1" s="939"/>
      <c r="G1" s="939"/>
      <c r="H1" s="939"/>
      <c r="I1" s="939"/>
      <c r="J1" s="939"/>
    </row>
    <row r="2" spans="1:10" ht="8.25" customHeight="1">
      <c r="A2" s="944"/>
      <c r="B2" s="944"/>
      <c r="C2" s="944"/>
      <c r="D2" s="944"/>
      <c r="E2" s="944"/>
      <c r="F2" s="944"/>
      <c r="G2" s="944"/>
      <c r="H2" s="944"/>
      <c r="I2" s="944"/>
      <c r="J2" s="944"/>
    </row>
    <row r="3" spans="1:10" s="1" customFormat="1" ht="26.25" customHeight="1">
      <c r="A3" s="6"/>
      <c r="B3" s="10" t="s">
        <v>1151</v>
      </c>
      <c r="C3" s="10" t="s">
        <v>1152</v>
      </c>
      <c r="D3" s="10" t="s">
        <v>1153</v>
      </c>
      <c r="E3" s="10" t="s">
        <v>1154</v>
      </c>
      <c r="F3" s="10" t="s">
        <v>1155</v>
      </c>
      <c r="G3" s="10" t="s">
        <v>1156</v>
      </c>
      <c r="H3" s="10" t="s">
        <v>1157</v>
      </c>
      <c r="I3" s="7" t="s">
        <v>1158</v>
      </c>
      <c r="J3" s="7"/>
    </row>
    <row r="4" spans="1:10" s="1" customFormat="1" ht="26.25" customHeight="1">
      <c r="A4" s="9"/>
      <c r="B4" s="17"/>
      <c r="C4" s="17"/>
      <c r="D4" s="17"/>
      <c r="E4" s="17" t="s">
        <v>1159</v>
      </c>
      <c r="F4" s="17"/>
      <c r="G4" s="17"/>
      <c r="H4" s="17" t="s">
        <v>1160</v>
      </c>
      <c r="I4" s="16" t="s">
        <v>1161</v>
      </c>
      <c r="J4" s="16"/>
    </row>
    <row r="5" spans="1:10" s="1" customFormat="1" ht="26.25" customHeight="1">
      <c r="A5" s="9"/>
      <c r="B5" s="17"/>
      <c r="C5" s="17" t="s">
        <v>1162</v>
      </c>
      <c r="D5" s="17" t="s">
        <v>1163</v>
      </c>
      <c r="E5" s="17"/>
      <c r="F5" s="80" t="s">
        <v>1164</v>
      </c>
      <c r="G5" s="80" t="s">
        <v>1165</v>
      </c>
      <c r="H5" s="80" t="s">
        <v>1166</v>
      </c>
      <c r="I5" s="44" t="s">
        <v>1167</v>
      </c>
      <c r="J5" s="16"/>
    </row>
    <row r="6" spans="1:10" s="1" customFormat="1" ht="26.25" customHeight="1">
      <c r="A6" s="13"/>
      <c r="B6" s="12" t="s">
        <v>1168</v>
      </c>
      <c r="C6" s="12" t="s">
        <v>1169</v>
      </c>
      <c r="D6" s="12" t="s">
        <v>1170</v>
      </c>
      <c r="E6" s="81" t="s">
        <v>1171</v>
      </c>
      <c r="F6" s="12" t="s">
        <v>1172</v>
      </c>
      <c r="G6" s="12" t="s">
        <v>1173</v>
      </c>
      <c r="H6" s="81" t="s">
        <v>1174</v>
      </c>
      <c r="I6" s="34" t="s">
        <v>1175</v>
      </c>
      <c r="J6" s="34"/>
    </row>
    <row r="7" spans="1:10" s="368" customFormat="1" ht="28.5" customHeight="1">
      <c r="A7" s="342" t="s">
        <v>929</v>
      </c>
      <c r="B7" s="940" t="s">
        <v>1176</v>
      </c>
      <c r="C7" s="942"/>
      <c r="D7" s="942"/>
      <c r="E7" s="942"/>
      <c r="F7" s="942" t="s">
        <v>1177</v>
      </c>
      <c r="G7" s="942"/>
      <c r="H7" s="942"/>
      <c r="I7" s="343"/>
      <c r="J7" s="367" t="s">
        <v>929</v>
      </c>
    </row>
    <row r="8" spans="1:10" s="375" customFormat="1" ht="28.5" customHeight="1">
      <c r="A8" s="369" t="s">
        <v>503</v>
      </c>
      <c r="B8" s="370">
        <v>504</v>
      </c>
      <c r="C8" s="388" t="s">
        <v>1250</v>
      </c>
      <c r="D8" s="393">
        <v>65</v>
      </c>
      <c r="E8" s="371" t="s">
        <v>1251</v>
      </c>
      <c r="F8" s="396">
        <v>84.6</v>
      </c>
      <c r="G8" s="400">
        <v>14570</v>
      </c>
      <c r="H8" s="396">
        <v>98.2</v>
      </c>
      <c r="I8" s="373" t="s">
        <v>1252</v>
      </c>
      <c r="J8" s="374" t="s">
        <v>1253</v>
      </c>
    </row>
    <row r="9" spans="1:10" s="375" customFormat="1" ht="28.5" customHeight="1">
      <c r="A9" s="369" t="s">
        <v>502</v>
      </c>
      <c r="B9" s="370">
        <v>352</v>
      </c>
      <c r="C9" s="388" t="s">
        <v>1254</v>
      </c>
      <c r="D9" s="393">
        <v>50</v>
      </c>
      <c r="E9" s="371">
        <v>160</v>
      </c>
      <c r="F9" s="396">
        <v>79.7</v>
      </c>
      <c r="G9" s="400">
        <v>3808</v>
      </c>
      <c r="H9" s="396">
        <v>96.9</v>
      </c>
      <c r="I9" s="373" t="s">
        <v>1255</v>
      </c>
      <c r="J9" s="374" t="s">
        <v>1185</v>
      </c>
    </row>
    <row r="10" spans="1:10" s="375" customFormat="1" ht="28.5" customHeight="1">
      <c r="A10" s="369" t="s">
        <v>501</v>
      </c>
      <c r="B10" s="370">
        <v>222</v>
      </c>
      <c r="C10" s="388" t="s">
        <v>504</v>
      </c>
      <c r="D10" s="393">
        <v>45</v>
      </c>
      <c r="E10" s="371" t="s">
        <v>1251</v>
      </c>
      <c r="F10" s="396">
        <v>80.2</v>
      </c>
      <c r="G10" s="400">
        <v>2826</v>
      </c>
      <c r="H10" s="396">
        <v>98.2</v>
      </c>
      <c r="I10" s="373" t="s">
        <v>1256</v>
      </c>
      <c r="J10" s="374" t="s">
        <v>1188</v>
      </c>
    </row>
    <row r="11" spans="1:10" s="375" customFormat="1" ht="28.5" customHeight="1">
      <c r="A11" s="369" t="s">
        <v>500</v>
      </c>
      <c r="B11" s="376">
        <v>420</v>
      </c>
      <c r="C11" s="389" t="s">
        <v>1187</v>
      </c>
      <c r="D11" s="393">
        <v>55</v>
      </c>
      <c r="E11" s="210">
        <v>160</v>
      </c>
      <c r="F11" s="397">
        <v>75.8</v>
      </c>
      <c r="G11" s="401">
        <v>2781</v>
      </c>
      <c r="H11" s="210">
        <v>95.5</v>
      </c>
      <c r="I11" s="359" t="s">
        <v>1260</v>
      </c>
      <c r="J11" s="374" t="s">
        <v>1191</v>
      </c>
    </row>
    <row r="12" spans="1:10" s="375" customFormat="1" ht="28.5" customHeight="1">
      <c r="A12" s="387" t="s">
        <v>499</v>
      </c>
      <c r="B12" s="376">
        <v>428</v>
      </c>
      <c r="C12" s="389" t="s">
        <v>1187</v>
      </c>
      <c r="D12" s="393">
        <v>60</v>
      </c>
      <c r="E12" s="210">
        <v>160</v>
      </c>
      <c r="F12" s="397">
        <v>79</v>
      </c>
      <c r="G12" s="401">
        <v>2695</v>
      </c>
      <c r="H12" s="210">
        <v>97.3</v>
      </c>
      <c r="I12" s="359" t="s">
        <v>1261</v>
      </c>
      <c r="J12" s="374" t="s">
        <v>1262</v>
      </c>
    </row>
    <row r="13" spans="1:10" s="375" customFormat="1" ht="28.5" customHeight="1">
      <c r="A13" s="377" t="s">
        <v>498</v>
      </c>
      <c r="B13" s="378">
        <v>515</v>
      </c>
      <c r="C13" s="390" t="s">
        <v>1257</v>
      </c>
      <c r="D13" s="394">
        <v>65</v>
      </c>
      <c r="E13" s="379" t="s">
        <v>1258</v>
      </c>
      <c r="F13" s="398">
        <v>70.8</v>
      </c>
      <c r="G13" s="402">
        <v>502</v>
      </c>
      <c r="H13" s="379">
        <v>99.6</v>
      </c>
      <c r="I13" s="380" t="s">
        <v>1263</v>
      </c>
      <c r="J13" s="374" t="s">
        <v>1226</v>
      </c>
    </row>
    <row r="14" spans="1:10" s="368" customFormat="1" ht="28.5" customHeight="1">
      <c r="A14" s="342" t="s">
        <v>929</v>
      </c>
      <c r="B14" s="945" t="s">
        <v>1230</v>
      </c>
      <c r="C14" s="942"/>
      <c r="D14" s="942"/>
      <c r="E14" s="942"/>
      <c r="F14" s="942" t="s">
        <v>1264</v>
      </c>
      <c r="G14" s="942"/>
      <c r="H14" s="942"/>
      <c r="I14" s="381"/>
      <c r="J14" s="367" t="s">
        <v>929</v>
      </c>
    </row>
    <row r="15" spans="1:11" s="375" customFormat="1" ht="28.5" customHeight="1">
      <c r="A15" s="276" t="s">
        <v>1242</v>
      </c>
      <c r="B15" s="382">
        <v>433</v>
      </c>
      <c r="C15" s="391" t="s">
        <v>1187</v>
      </c>
      <c r="D15" s="395">
        <v>55</v>
      </c>
      <c r="E15" s="383">
        <v>160</v>
      </c>
      <c r="F15" s="399">
        <v>60</v>
      </c>
      <c r="G15" s="403">
        <v>436</v>
      </c>
      <c r="H15" s="383">
        <v>99.5</v>
      </c>
      <c r="I15" s="384" t="s">
        <v>1265</v>
      </c>
      <c r="J15" s="374" t="s">
        <v>1266</v>
      </c>
      <c r="K15" s="374"/>
    </row>
    <row r="16" spans="1:10" s="375" customFormat="1" ht="28.5" customHeight="1">
      <c r="A16" s="278" t="s">
        <v>497</v>
      </c>
      <c r="B16" s="378">
        <v>704</v>
      </c>
      <c r="C16" s="390" t="s">
        <v>1254</v>
      </c>
      <c r="D16" s="394">
        <v>85</v>
      </c>
      <c r="E16" s="379">
        <v>160</v>
      </c>
      <c r="F16" s="398">
        <v>57.1</v>
      </c>
      <c r="G16" s="402">
        <v>106</v>
      </c>
      <c r="H16" s="379">
        <v>100</v>
      </c>
      <c r="I16" s="380" t="s">
        <v>1267</v>
      </c>
      <c r="J16" s="385" t="s">
        <v>1268</v>
      </c>
    </row>
    <row r="17" spans="1:10" s="351" customFormat="1" ht="23.25" customHeight="1">
      <c r="A17" s="946" t="s">
        <v>1269</v>
      </c>
      <c r="B17" s="947"/>
      <c r="C17" s="386"/>
      <c r="D17" s="386"/>
      <c r="E17" s="386"/>
      <c r="F17" s="386"/>
      <c r="G17" s="386"/>
      <c r="H17" s="948" t="s">
        <v>1270</v>
      </c>
      <c r="I17" s="948"/>
      <c r="J17" s="949"/>
    </row>
  </sheetData>
  <mergeCells count="8">
    <mergeCell ref="B14:E14"/>
    <mergeCell ref="F14:H14"/>
    <mergeCell ref="A17:B17"/>
    <mergeCell ref="H17:J17"/>
    <mergeCell ref="A1:J1"/>
    <mergeCell ref="A2:J2"/>
    <mergeCell ref="B7:E7"/>
    <mergeCell ref="F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0">
      <selection activeCell="C9" sqref="C9"/>
    </sheetView>
  </sheetViews>
  <sheetFormatPr defaultColWidth="9.140625" defaultRowHeight="12.75"/>
  <cols>
    <col min="1" max="1" width="13.421875" style="79" customWidth="1"/>
    <col min="2" max="2" width="14.00390625" style="79" bestFit="1" customWidth="1"/>
    <col min="3" max="3" width="25.00390625" style="79" bestFit="1" customWidth="1"/>
    <col min="4" max="4" width="12.8515625" style="79" customWidth="1"/>
    <col min="5" max="5" width="14.421875" style="79" customWidth="1"/>
    <col min="6" max="6" width="18.421875" style="79" customWidth="1"/>
    <col min="7" max="7" width="16.421875" style="79" customWidth="1"/>
    <col min="8" max="8" width="14.7109375" style="79" customWidth="1"/>
    <col min="9" max="9" width="14.28125" style="79" customWidth="1"/>
    <col min="10" max="10" width="12.57421875" style="79" customWidth="1"/>
    <col min="11" max="16384" width="9.140625" style="79" customWidth="1"/>
  </cols>
  <sheetData>
    <row r="1" spans="1:10" s="77" customFormat="1" ht="32.25" customHeight="1">
      <c r="A1" s="939" t="s">
        <v>1249</v>
      </c>
      <c r="B1" s="939"/>
      <c r="C1" s="939"/>
      <c r="D1" s="939"/>
      <c r="E1" s="939"/>
      <c r="F1" s="939"/>
      <c r="G1" s="939"/>
      <c r="H1" s="939"/>
      <c r="I1" s="939"/>
      <c r="J1" s="939"/>
    </row>
    <row r="2" spans="1:10" ht="16.5" customHeight="1">
      <c r="A2" s="944"/>
      <c r="B2" s="944"/>
      <c r="C2" s="944"/>
      <c r="D2" s="944"/>
      <c r="E2" s="944"/>
      <c r="F2" s="944"/>
      <c r="G2" s="944"/>
      <c r="H2" s="944"/>
      <c r="I2" s="944"/>
      <c r="J2" s="944"/>
    </row>
    <row r="3" spans="1:10" s="1" customFormat="1" ht="26.25" customHeight="1">
      <c r="A3" s="6"/>
      <c r="B3" s="10" t="s">
        <v>1151</v>
      </c>
      <c r="C3" s="10" t="s">
        <v>1152</v>
      </c>
      <c r="D3" s="10" t="s">
        <v>1153</v>
      </c>
      <c r="E3" s="10" t="s">
        <v>1154</v>
      </c>
      <c r="F3" s="10" t="s">
        <v>1155</v>
      </c>
      <c r="G3" s="10" t="s">
        <v>1156</v>
      </c>
      <c r="H3" s="10" t="s">
        <v>1157</v>
      </c>
      <c r="I3" s="7" t="s">
        <v>1158</v>
      </c>
      <c r="J3" s="7"/>
    </row>
    <row r="4" spans="1:10" s="1" customFormat="1" ht="26.25" customHeight="1">
      <c r="A4" s="9"/>
      <c r="B4" s="17"/>
      <c r="C4" s="17"/>
      <c r="D4" s="17"/>
      <c r="E4" s="17" t="s">
        <v>1159</v>
      </c>
      <c r="F4" s="17"/>
      <c r="G4" s="17"/>
      <c r="H4" s="17" t="s">
        <v>1160</v>
      </c>
      <c r="I4" s="16" t="s">
        <v>1161</v>
      </c>
      <c r="J4" s="16"/>
    </row>
    <row r="5" spans="1:10" s="1" customFormat="1" ht="26.25" customHeight="1">
      <c r="A5" s="9"/>
      <c r="B5" s="17"/>
      <c r="C5" s="17" t="s">
        <v>1162</v>
      </c>
      <c r="D5" s="17" t="s">
        <v>1163</v>
      </c>
      <c r="E5" s="17"/>
      <c r="F5" s="80" t="s">
        <v>1164</v>
      </c>
      <c r="G5" s="80" t="s">
        <v>1165</v>
      </c>
      <c r="H5" s="80" t="s">
        <v>1166</v>
      </c>
      <c r="I5" s="44" t="s">
        <v>1167</v>
      </c>
      <c r="J5" s="16"/>
    </row>
    <row r="6" spans="1:10" s="1" customFormat="1" ht="26.25" customHeight="1">
      <c r="A6" s="13"/>
      <c r="B6" s="12" t="s">
        <v>1168</v>
      </c>
      <c r="C6" s="12" t="s">
        <v>1169</v>
      </c>
      <c r="D6" s="12" t="s">
        <v>1170</v>
      </c>
      <c r="E6" s="81" t="s">
        <v>1171</v>
      </c>
      <c r="F6" s="12" t="s">
        <v>1172</v>
      </c>
      <c r="G6" s="12" t="s">
        <v>1173</v>
      </c>
      <c r="H6" s="81" t="s">
        <v>1174</v>
      </c>
      <c r="I6" s="34" t="s">
        <v>1175</v>
      </c>
      <c r="J6" s="34"/>
    </row>
    <row r="7" spans="1:10" s="368" customFormat="1" ht="59.25" customHeight="1">
      <c r="A7" s="342" t="s">
        <v>929</v>
      </c>
      <c r="B7" s="940" t="s">
        <v>1176</v>
      </c>
      <c r="C7" s="942"/>
      <c r="D7" s="942"/>
      <c r="E7" s="942"/>
      <c r="F7" s="942" t="s">
        <v>1177</v>
      </c>
      <c r="G7" s="942"/>
      <c r="H7" s="942"/>
      <c r="I7" s="343"/>
      <c r="J7" s="367" t="s">
        <v>929</v>
      </c>
    </row>
    <row r="8" spans="1:10" s="375" customFormat="1" ht="59.25" customHeight="1">
      <c r="A8" s="369" t="s">
        <v>175</v>
      </c>
      <c r="B8" s="404">
        <v>554</v>
      </c>
      <c r="C8" s="371" t="s">
        <v>1271</v>
      </c>
      <c r="D8" s="371">
        <v>72</v>
      </c>
      <c r="E8" s="371">
        <v>74</v>
      </c>
      <c r="F8" s="372">
        <v>87.4</v>
      </c>
      <c r="G8" s="371">
        <v>2884</v>
      </c>
      <c r="H8" s="372">
        <v>87.5</v>
      </c>
      <c r="I8" s="373" t="s">
        <v>1272</v>
      </c>
      <c r="J8" s="350" t="s">
        <v>1259</v>
      </c>
    </row>
    <row r="9" spans="1:10" s="375" customFormat="1" ht="59.25" customHeight="1">
      <c r="A9" s="369" t="s">
        <v>174</v>
      </c>
      <c r="B9" s="405">
        <v>354</v>
      </c>
      <c r="C9" s="392" t="s">
        <v>1271</v>
      </c>
      <c r="D9" s="392">
        <v>55</v>
      </c>
      <c r="E9" s="392">
        <v>74</v>
      </c>
      <c r="F9" s="406">
        <v>88.1</v>
      </c>
      <c r="G9" s="392">
        <v>518</v>
      </c>
      <c r="H9" s="406">
        <v>88.1</v>
      </c>
      <c r="I9" s="407" t="s">
        <v>1273</v>
      </c>
      <c r="J9" s="374" t="s">
        <v>1185</v>
      </c>
    </row>
    <row r="10" spans="1:10" s="1" customFormat="1" ht="23.25" customHeight="1">
      <c r="A10" s="950" t="s">
        <v>1274</v>
      </c>
      <c r="B10" s="938"/>
      <c r="C10" s="21"/>
      <c r="D10" s="21"/>
      <c r="E10" s="21"/>
      <c r="F10" s="21"/>
      <c r="G10" s="21"/>
      <c r="H10" s="951" t="s">
        <v>1270</v>
      </c>
      <c r="I10" s="951"/>
      <c r="J10" s="952"/>
    </row>
  </sheetData>
  <mergeCells count="6">
    <mergeCell ref="A10:B10"/>
    <mergeCell ref="H10:J10"/>
    <mergeCell ref="A1:J1"/>
    <mergeCell ref="A2:J2"/>
    <mergeCell ref="B7:E7"/>
    <mergeCell ref="F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의법=3</cp:lastModifiedBy>
  <cp:lastPrinted>2007-12-14T08:14:51Z</cp:lastPrinted>
  <dcterms:created xsi:type="dcterms:W3CDTF">2007-11-15T04:17:04Z</dcterms:created>
  <dcterms:modified xsi:type="dcterms:W3CDTF">2008-02-12T03:42:52Z</dcterms:modified>
  <cp:category/>
  <cp:version/>
  <cp:contentType/>
  <cp:contentStatus/>
</cp:coreProperties>
</file>